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syiysw26uGslHxnnT8V0LiwVrZYTjV0uibDUQFCxWA4="/>
    </ext>
  </extLst>
</workbook>
</file>

<file path=xl/sharedStrings.xml><?xml version="1.0" encoding="utf-8"?>
<sst xmlns="http://schemas.openxmlformats.org/spreadsheetml/2006/main" count="1020" uniqueCount="67">
  <si>
    <t>BUHURT INTERNATIONAL</t>
  </si>
  <si>
    <t>5vs5</t>
  </si>
  <si>
    <t>Name:</t>
  </si>
  <si>
    <t>Tournament of the Tower 2024</t>
  </si>
  <si>
    <t>Event Date:</t>
  </si>
  <si>
    <t>2024-11-02</t>
  </si>
  <si>
    <t>Event Tier:</t>
  </si>
  <si>
    <t>Classic</t>
  </si>
  <si>
    <t>: Event tier</t>
  </si>
  <si>
    <t>Loc:</t>
  </si>
  <si>
    <t>6074 New Design Rd, Elberon, VA 23846, USA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</si>
  <si>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</si>
  <si>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</si>
  <si>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</si>
  <si>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</si>
  <si>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</si>
  <si>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</si>
  <si>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</si>
  <si>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</si>
  <si>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</si>
  <si>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</si>
  <si>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</si>
  <si>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</si>
  <si>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</si>
  <si>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</si>
  <si>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</si>
  <si>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</si>
  <si>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</si>
  <si>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</si>
  <si>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</si>
  <si>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</si>
  <si>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</si>
  <si>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</si>
  <si>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</si>
  <si>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</si>
  <si>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</si>
  <si>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</si>
  <si>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</si>
  <si>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</si>
  <si>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</si>
  <si>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(A)'wesome (O)'possums</t>
  </si>
  <si>
    <t>Iron Lions Vanguard</t>
  </si>
  <si>
    <t>Imperium</t>
  </si>
  <si>
    <t>Tidewater Dogs of War</t>
  </si>
  <si>
    <t>Executioners</t>
  </si>
  <si>
    <t>Northblood</t>
  </si>
  <si>
    <t>Company of the Pale Horse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</si>
  <si>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</si>
  <si>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</si>
  <si>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</si>
  <si>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</si>
  <si>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</si>
  <si>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</si>
  <si>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</si>
  <si>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</si>
  <si>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</si>
  <si>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</si>
  <si>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</si>
  <si>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</si>
  <si>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</si>
  <si>
    <t>dogs of war</t>
  </si>
  <si>
    <t>pale horse</t>
  </si>
  <si>
    <t>iron lions</t>
  </si>
  <si>
    <t>possums</t>
  </si>
  <si>
    <t>executioners</t>
  </si>
  <si>
    <t>north blood</t>
  </si>
  <si>
    <t>support hand off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</si>
</sst>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1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29</v>
      </c>
      <c r="N6" s="9" t="s">
        <v>32</v>
      </c>
      <c r="O6" s="9" t="s">
        <v>33</v>
      </c>
      <c r="P6" s="9" t="s">
        <v>34</v>
      </c>
      <c r="Q6" s="9" t="s">
        <v>35</v>
      </c>
      <c r="R6" s="9" t="s">
        <v>36</v>
      </c>
      <c r="S6" s="9" t="s">
        <v>37</v>
      </c>
      <c r="T6" s="10" t="s">
        <v>38</v>
      </c>
      <c r="U6" s="11" t="s">
        <v>39</v>
      </c>
      <c r="V6" s="9" t="s">
        <v>28</v>
      </c>
      <c r="AA6" s="9"/>
    </row>
    <row r="7">
      <c r="A7" s="12">
        <v>0.0</v>
      </c>
      <c r="B7" s="12" t="s">
        <v>40</v>
      </c>
      <c r="C7" s="12">
        <v>1.0</v>
      </c>
      <c r="D7" s="12">
        <f>SUMIF(pools!$B:$B,$A7,pools!$I:$I)+SUMIF(brackets!$B:$B,$A7,brackets!$I:$I)</f>
        <v>1</v>
      </c>
      <c r="E7" s="12">
        <f>SUMIF(pools!$B:$B,$A7,pools!$J:$J)+SUMIF(brackets!$B:$B,$A7,brackets!$J:$J)</f>
        <v>5</v>
      </c>
      <c r="F7" s="12">
        <f t="shared" ref="F7:F13" si="1">SUM(D7:E7)</f>
        <v>6</v>
      </c>
      <c r="G7" s="13">
        <f t="shared" ref="G7:G13" si="2">IFERROR(D7/F7, 0)</f>
        <v>0.1666666667</v>
      </c>
      <c r="H7" s="12">
        <f t="shared" ref="H7:H13" si="3">F7/C7</f>
        <v>6</v>
      </c>
      <c r="I7" s="12">
        <f>SUMIF(pools!$B:$B,$A7,pools!$K:$K)+SUMIF(brackets!$B:$B,$A7,brackets!$K:$K)</f>
        <v>2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10</v>
      </c>
      <c r="L7" s="12">
        <f t="shared" ref="L7:L13" si="4">SUM(I7:K7)</f>
        <v>12</v>
      </c>
      <c r="M7" s="13">
        <f t="shared" ref="M7:M13" si="5">IFERROR(I7/L7, 0)</f>
        <v>0.1666666667</v>
      </c>
      <c r="N7" s="12">
        <f>SUMIF(pools!$B:$B,$A7,pools!$O:$O)+SUMIF(brackets!$B:$B,$A7,brackets!$O:$O)</f>
        <v>6</v>
      </c>
      <c r="O7" s="14">
        <f t="shared" ref="O7:O13" si="6">IFERROR(N7/L7, 0)</f>
        <v>0.5</v>
      </c>
      <c r="P7" s="12">
        <f>SUMIF(pools!$B:$B,$A7,pools!$P:$P)+SUMIF(brackets!$B:$B,$A7,brackets!$P:$P)</f>
        <v>28</v>
      </c>
      <c r="Q7" s="14">
        <f t="shared" ref="Q7:Q13" si="7">IFERROR(P7/L7, 0)</f>
        <v>2.333333333</v>
      </c>
      <c r="R7" s="12">
        <f t="shared" ref="R7:R13" si="8">P7-N7</f>
        <v>22</v>
      </c>
      <c r="S7" s="14">
        <f t="shared" ref="S7:S13" si="9">IFERROR(((N7*2) + (P7*1))/(L7*5),0)</f>
        <v>0.6666666667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3" si="10">T7+(2*U7)</f>
        <v>0</v>
      </c>
      <c r="W7" s="12">
        <f>SUMIF(pools!$B:$B, $A7, pools!$I:$I) + (SUMIF(brackets!$B:$B, $A7, brackets!$I:$I) * 2)</f>
        <v>1</v>
      </c>
      <c r="X7" s="12">
        <f t="shared" ref="X7:X13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6</v>
      </c>
      <c r="Y7" s="12"/>
      <c r="Z7" s="12">
        <f t="shared" ref="Z7:Z13" si="12">IF(X7=3,W7+2,IF(X7=2,W7+4,IF(X7=1,W7+6,W7))) * $Z$4</f>
        <v>1</v>
      </c>
    </row>
    <row r="8">
      <c r="A8" s="15">
        <v>1.0</v>
      </c>
      <c r="B8" s="15" t="s">
        <v>41</v>
      </c>
      <c r="C8" s="15">
        <v>1.0</v>
      </c>
      <c r="D8" s="15">
        <f>SUMIF(pools!$B:$B,$A8,pools!$I:$I)+SUMIF(brackets!$B:$B,$A8,brackets!$I:$I)</f>
        <v>3</v>
      </c>
      <c r="E8" s="15">
        <f>SUMIF(pools!$B:$B,$A8,pools!$J:$J)+SUMIF(brackets!$B:$B,$A8,brackets!$J:$J)</f>
        <v>3</v>
      </c>
      <c r="F8" s="15">
        <f t="shared" si="1"/>
        <v>6</v>
      </c>
      <c r="G8" s="16">
        <f t="shared" si="2"/>
        <v>0.5</v>
      </c>
      <c r="H8" s="15">
        <f t="shared" si="3"/>
        <v>6</v>
      </c>
      <c r="I8" s="15">
        <f>SUMIF(pools!$B:$B,$A8,pools!$K:$K)+SUMIF(brackets!$B:$B,$A8,brackets!$K:$K)</f>
        <v>7</v>
      </c>
      <c r="J8" s="15">
        <f>SUMIF(pools!$B:$B,$A8,pools!$L:$L)+SUMIF(brackets!$B:$B,$A8,brackets!$L:$L)</f>
        <v>2</v>
      </c>
      <c r="K8" s="15">
        <f>SUMIF(pools!$B:$B,$A8,pools!$M:$M)+SUMIF(brackets!$B:$B,$A8,brackets!$M:$M)</f>
        <v>7</v>
      </c>
      <c r="L8" s="15">
        <f t="shared" si="4"/>
        <v>16</v>
      </c>
      <c r="M8" s="16">
        <f t="shared" si="5"/>
        <v>0.4375</v>
      </c>
      <c r="N8" s="15">
        <f>SUMIF(pools!$B:$B,$A8,pools!$O:$O)+SUMIF(brackets!$B:$B,$A8,brackets!$O:$O)</f>
        <v>18</v>
      </c>
      <c r="O8" s="17">
        <f t="shared" si="6"/>
        <v>1.125</v>
      </c>
      <c r="P8" s="15">
        <f>SUMIF(pools!$B:$B,$A8,pools!$P:$P)+SUMIF(brackets!$B:$B,$A8,brackets!$P:$P)</f>
        <v>57</v>
      </c>
      <c r="Q8" s="17">
        <f t="shared" si="7"/>
        <v>3.5625</v>
      </c>
      <c r="R8" s="15">
        <f t="shared" si="8"/>
        <v>39</v>
      </c>
      <c r="S8" s="17">
        <f t="shared" si="9"/>
        <v>1.1625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3</v>
      </c>
      <c r="X8" s="15">
        <f t="shared" si="11"/>
        <v>4</v>
      </c>
      <c r="Y8" s="15"/>
      <c r="Z8" s="15">
        <f t="shared" si="12"/>
        <v>3</v>
      </c>
    </row>
    <row r="9">
      <c r="A9" s="12">
        <v>2.0</v>
      </c>
      <c r="B9" s="12" t="s">
        <v>42</v>
      </c>
      <c r="C9" s="12">
        <v>1.0</v>
      </c>
      <c r="D9" s="12">
        <f>SUMIF(pools!$B:$B,$A9,pools!$I:$I)+SUMIF(brackets!$B:$B,$A9,brackets!$I:$I)</f>
        <v>0</v>
      </c>
      <c r="E9" s="12">
        <f>SUMIF(pools!$B:$B,$A9,pools!$J:$J)+SUMIF(brackets!$B:$B,$A9,brackets!$J:$J)</f>
        <v>6</v>
      </c>
      <c r="F9" s="12">
        <f t="shared" si="1"/>
        <v>6</v>
      </c>
      <c r="G9" s="13">
        <f t="shared" si="2"/>
        <v>0</v>
      </c>
      <c r="H9" s="12">
        <f t="shared" si="3"/>
        <v>6</v>
      </c>
      <c r="I9" s="12">
        <f>SUMIF(pools!$B:$B,$A9,pools!$K:$K)+SUMIF(brackets!$B:$B,$A9,brackets!$K:$K)</f>
        <v>0</v>
      </c>
      <c r="J9" s="12">
        <f>SUMIF(pools!$B:$B,$A9,pools!$L:$L)+SUMIF(brackets!$B:$B,$A9,brackets!$L:$L)</f>
        <v>1</v>
      </c>
      <c r="K9" s="12">
        <f>SUMIF(pools!$B:$B,$A9,pools!$M:$M)+SUMIF(brackets!$B:$B,$A9,brackets!$M:$M)</f>
        <v>12</v>
      </c>
      <c r="L9" s="12">
        <f t="shared" si="4"/>
        <v>13</v>
      </c>
      <c r="M9" s="13">
        <f t="shared" si="5"/>
        <v>0</v>
      </c>
      <c r="N9" s="12">
        <f>SUMIF(pools!$B:$B,$A9,pools!$O:$O)+SUMIF(brackets!$B:$B,$A9,brackets!$O:$O)</f>
        <v>0</v>
      </c>
      <c r="O9" s="14">
        <f t="shared" si="6"/>
        <v>0</v>
      </c>
      <c r="P9" s="12">
        <f>SUMIF(pools!$B:$B,$A9,pools!$P:$P)+SUMIF(brackets!$B:$B,$A9,brackets!$P:$P)</f>
        <v>19</v>
      </c>
      <c r="Q9" s="14">
        <f t="shared" si="7"/>
        <v>1.461538462</v>
      </c>
      <c r="R9" s="12">
        <f t="shared" si="8"/>
        <v>19</v>
      </c>
      <c r="S9" s="14">
        <f t="shared" si="9"/>
        <v>0.2923076923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0</v>
      </c>
      <c r="X9" s="12">
        <f t="shared" si="11"/>
        <v>7</v>
      </c>
      <c r="Y9" s="12"/>
      <c r="Z9" s="12">
        <f t="shared" si="12"/>
        <v>0</v>
      </c>
    </row>
    <row r="10">
      <c r="A10" s="15">
        <v>3.0</v>
      </c>
      <c r="B10" s="15" t="s">
        <v>43</v>
      </c>
      <c r="C10" s="15">
        <v>1.0</v>
      </c>
      <c r="D10" s="15">
        <f>SUMIF(pools!$B:$B,$A10,pools!$I:$I)+SUMIF(brackets!$B:$B,$A10,brackets!$I:$I)</f>
        <v>2</v>
      </c>
      <c r="E10" s="15">
        <f>SUMIF(pools!$B:$B,$A10,pools!$J:$J)+SUMIF(brackets!$B:$B,$A10,brackets!$J:$J)</f>
        <v>4</v>
      </c>
      <c r="F10" s="15">
        <f t="shared" si="1"/>
        <v>6</v>
      </c>
      <c r="G10" s="16">
        <f t="shared" si="2"/>
        <v>0.3333333333</v>
      </c>
      <c r="H10" s="15">
        <f t="shared" si="3"/>
        <v>6</v>
      </c>
      <c r="I10" s="15">
        <f>SUMIF(pools!$B:$B,$A10,pools!$K:$K)+SUMIF(brackets!$B:$B,$A10,brackets!$K:$K)</f>
        <v>5</v>
      </c>
      <c r="J10" s="15">
        <f>SUMIF(pools!$B:$B,$A10,pools!$L:$L)+SUMIF(brackets!$B:$B,$A10,brackets!$L:$L)</f>
        <v>1</v>
      </c>
      <c r="K10" s="15">
        <f>SUMIF(pools!$B:$B,$A10,pools!$M:$M)+SUMIF(brackets!$B:$B,$A10,brackets!$M:$M)</f>
        <v>8</v>
      </c>
      <c r="L10" s="15">
        <f t="shared" si="4"/>
        <v>14</v>
      </c>
      <c r="M10" s="16">
        <f t="shared" si="5"/>
        <v>0.3571428571</v>
      </c>
      <c r="N10" s="15">
        <f>SUMIF(pools!$B:$B,$A10,pools!$O:$O)+SUMIF(brackets!$B:$B,$A10,brackets!$O:$O)</f>
        <v>10</v>
      </c>
      <c r="O10" s="17">
        <f t="shared" si="6"/>
        <v>0.7142857143</v>
      </c>
      <c r="P10" s="15">
        <f>SUMIF(pools!$B:$B,$A10,pools!$P:$P)+SUMIF(brackets!$B:$B,$A10,brackets!$P:$P)</f>
        <v>46</v>
      </c>
      <c r="Q10" s="17">
        <f t="shared" si="7"/>
        <v>3.285714286</v>
      </c>
      <c r="R10" s="15">
        <f t="shared" si="8"/>
        <v>36</v>
      </c>
      <c r="S10" s="17">
        <f t="shared" si="9"/>
        <v>0.9428571429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2</v>
      </c>
      <c r="X10" s="15">
        <f t="shared" si="11"/>
        <v>5</v>
      </c>
      <c r="Y10" s="15"/>
      <c r="Z10" s="15">
        <f t="shared" si="12"/>
        <v>2</v>
      </c>
    </row>
    <row r="11">
      <c r="A11" s="12">
        <v>4.0</v>
      </c>
      <c r="B11" s="12" t="s">
        <v>44</v>
      </c>
      <c r="C11" s="12">
        <v>1.0</v>
      </c>
      <c r="D11" s="12">
        <f>SUMIF(pools!$B:$B,$A11,pools!$I:$I)+SUMIF(brackets!$B:$B,$A11,brackets!$I:$I)</f>
        <v>6</v>
      </c>
      <c r="E11" s="12">
        <f>SUMIF(pools!$B:$B,$A11,pools!$J:$J)+SUMIF(brackets!$B:$B,$A11,brackets!$J:$J)</f>
        <v>0</v>
      </c>
      <c r="F11" s="12">
        <f t="shared" si="1"/>
        <v>6</v>
      </c>
      <c r="G11" s="13">
        <f t="shared" si="2"/>
        <v>1</v>
      </c>
      <c r="H11" s="12">
        <f t="shared" si="3"/>
        <v>6</v>
      </c>
      <c r="I11" s="12">
        <f>SUMIF(pools!$B:$B,$A11,pools!$K:$K)+SUMIF(brackets!$B:$B,$A11,brackets!$K:$K)</f>
        <v>12</v>
      </c>
      <c r="J11" s="12">
        <f>SUMIF(pools!$B:$B,$A11,pools!$L:$L)+SUMIF(brackets!$B:$B,$A11,brackets!$L:$L)</f>
        <v>0</v>
      </c>
      <c r="K11" s="12">
        <f>SUMIF(pools!$B:$B,$A11,pools!$M:$M)+SUMIF(brackets!$B:$B,$A11,brackets!$M:$M)</f>
        <v>0</v>
      </c>
      <c r="L11" s="12">
        <f t="shared" si="4"/>
        <v>12</v>
      </c>
      <c r="M11" s="13">
        <f t="shared" si="5"/>
        <v>1</v>
      </c>
      <c r="N11" s="12">
        <f>SUMIF(pools!$B:$B,$A11,pools!$O:$O)+SUMIF(brackets!$B:$B,$A11,brackets!$O:$O)</f>
        <v>44</v>
      </c>
      <c r="O11" s="14">
        <f t="shared" si="6"/>
        <v>3.666666667</v>
      </c>
      <c r="P11" s="12">
        <f>SUMIF(pools!$B:$B,$A11,pools!$P:$P)+SUMIF(brackets!$B:$B,$A11,brackets!$P:$P)</f>
        <v>60</v>
      </c>
      <c r="Q11" s="14">
        <f t="shared" si="7"/>
        <v>5</v>
      </c>
      <c r="R11" s="12">
        <f t="shared" si="8"/>
        <v>16</v>
      </c>
      <c r="S11" s="14">
        <f t="shared" si="9"/>
        <v>2.466666667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6</v>
      </c>
      <c r="X11" s="12">
        <f t="shared" si="11"/>
        <v>1</v>
      </c>
      <c r="Y11" s="12"/>
      <c r="Z11" s="12">
        <f t="shared" si="12"/>
        <v>12</v>
      </c>
    </row>
    <row r="12">
      <c r="A12" s="15">
        <v>5.0</v>
      </c>
      <c r="B12" s="15" t="s">
        <v>45</v>
      </c>
      <c r="C12" s="15">
        <v>1.0</v>
      </c>
      <c r="D12" s="15">
        <f>SUMIF(pools!$B:$B,$A12,pools!$I:$I)+SUMIF(brackets!$B:$B,$A12,brackets!$I:$I)</f>
        <v>5</v>
      </c>
      <c r="E12" s="15">
        <f>SUMIF(pools!$B:$B,$A12,pools!$J:$J)+SUMIF(brackets!$B:$B,$A12,brackets!$J:$J)</f>
        <v>1</v>
      </c>
      <c r="F12" s="15">
        <f t="shared" si="1"/>
        <v>6</v>
      </c>
      <c r="G12" s="16">
        <f t="shared" si="2"/>
        <v>0.8333333333</v>
      </c>
      <c r="H12" s="15">
        <f t="shared" si="3"/>
        <v>6</v>
      </c>
      <c r="I12" s="15">
        <f>SUMIF(pools!$B:$B,$A12,pools!$K:$K)+SUMIF(brackets!$B:$B,$A12,brackets!$K:$K)</f>
        <v>10</v>
      </c>
      <c r="J12" s="15">
        <f>SUMIF(pools!$B:$B,$A12,pools!$L:$L)+SUMIF(brackets!$B:$B,$A12,brackets!$L:$L)</f>
        <v>1</v>
      </c>
      <c r="K12" s="15">
        <f>SUMIF(pools!$B:$B,$A12,pools!$M:$M)+SUMIF(brackets!$B:$B,$A12,brackets!$M:$M)</f>
        <v>2</v>
      </c>
      <c r="L12" s="15">
        <f t="shared" si="4"/>
        <v>13</v>
      </c>
      <c r="M12" s="16">
        <f t="shared" si="5"/>
        <v>0.7692307692</v>
      </c>
      <c r="N12" s="15">
        <f>SUMIF(pools!$B:$B,$A12,pools!$O:$O)+SUMIF(brackets!$B:$B,$A12,brackets!$O:$O)</f>
        <v>45</v>
      </c>
      <c r="O12" s="17">
        <f t="shared" si="6"/>
        <v>3.461538462</v>
      </c>
      <c r="P12" s="15">
        <f>SUMIF(pools!$B:$B,$A12,pools!$P:$P)+SUMIF(brackets!$B:$B,$A12,brackets!$P:$P)</f>
        <v>60</v>
      </c>
      <c r="Q12" s="17">
        <f t="shared" si="7"/>
        <v>4.615384615</v>
      </c>
      <c r="R12" s="15">
        <f t="shared" si="8"/>
        <v>15</v>
      </c>
      <c r="S12" s="17">
        <f t="shared" si="9"/>
        <v>2.307692308</v>
      </c>
      <c r="T12" s="15">
        <f>SUMIF(pools!$B:$B,$A12,pools!$R:$R)+SUMIF(brackets!$B:$B,$A12,brackets!$R:$R)</f>
        <v>0</v>
      </c>
      <c r="U12" s="15">
        <f>SUMIF(pools!$B:$B,$A12,pools!$S:$S)+SUMIF(brackets!$B:$B,$A12,brackets!$S:$S)</f>
        <v>0</v>
      </c>
      <c r="V12" s="15">
        <f t="shared" si="10"/>
        <v>0</v>
      </c>
      <c r="W12" s="15">
        <f>SUMIF(pools!$B:$B, $A12, pools!$I:$I) + (SUMIF(brackets!$B:$B, $A12, brackets!$I:$I) * 2)</f>
        <v>5</v>
      </c>
      <c r="X12" s="15">
        <f t="shared" si="11"/>
        <v>2</v>
      </c>
      <c r="Y12" s="15"/>
      <c r="Z12" s="15">
        <f t="shared" si="12"/>
        <v>9</v>
      </c>
    </row>
    <row r="13">
      <c r="A13" s="12">
        <v>6.0</v>
      </c>
      <c r="B13" s="12" t="s">
        <v>46</v>
      </c>
      <c r="C13" s="12">
        <v>1.0</v>
      </c>
      <c r="D13" s="12">
        <f>SUMIF(pools!$B:$B,$A13,pools!$I:$I)+SUMIF(brackets!$B:$B,$A13,brackets!$I:$I)</f>
        <v>4</v>
      </c>
      <c r="E13" s="12">
        <f>SUMIF(pools!$B:$B,$A13,pools!$J:$J)+SUMIF(brackets!$B:$B,$A13,brackets!$J:$J)</f>
        <v>2</v>
      </c>
      <c r="F13" s="12">
        <f t="shared" si="1"/>
        <v>6</v>
      </c>
      <c r="G13" s="13">
        <f t="shared" si="2"/>
        <v>0.6666666667</v>
      </c>
      <c r="H13" s="12">
        <f t="shared" si="3"/>
        <v>6</v>
      </c>
      <c r="I13" s="12">
        <f>SUMIF(pools!$B:$B,$A13,pools!$K:$K)+SUMIF(brackets!$B:$B,$A13,brackets!$K:$K)</f>
        <v>8</v>
      </c>
      <c r="J13" s="12">
        <f>SUMIF(pools!$B:$B,$A13,pools!$L:$L)+SUMIF(brackets!$B:$B,$A13,brackets!$L:$L)</f>
        <v>1</v>
      </c>
      <c r="K13" s="12">
        <f>SUMIF(pools!$B:$B,$A13,pools!$M:$M)+SUMIF(brackets!$B:$B,$A13,brackets!$M:$M)</f>
        <v>5</v>
      </c>
      <c r="L13" s="12">
        <f t="shared" si="4"/>
        <v>14</v>
      </c>
      <c r="M13" s="13">
        <f t="shared" si="5"/>
        <v>0.5714285714</v>
      </c>
      <c r="N13" s="12">
        <f>SUMIF(pools!$B:$B,$A13,pools!$O:$O)+SUMIF(brackets!$B:$B,$A13,brackets!$O:$O)</f>
        <v>23</v>
      </c>
      <c r="O13" s="14">
        <f t="shared" si="6"/>
        <v>1.642857143</v>
      </c>
      <c r="P13" s="12">
        <f>SUMIF(pools!$B:$B,$A13,pools!$P:$P)+SUMIF(brackets!$B:$B,$A13,brackets!$P:$P)</f>
        <v>54</v>
      </c>
      <c r="Q13" s="14">
        <f t="shared" si="7"/>
        <v>3.857142857</v>
      </c>
      <c r="R13" s="12">
        <f t="shared" si="8"/>
        <v>31</v>
      </c>
      <c r="S13" s="14">
        <f t="shared" si="9"/>
        <v>1.428571429</v>
      </c>
      <c r="T13" s="12">
        <f>SUMIF(pools!$B:$B,$A13,pools!$R:$R)+SUMIF(brackets!$B:$B,$A13,brackets!$R:$R)</f>
        <v>1</v>
      </c>
      <c r="U13" s="12">
        <f>SUMIF(pools!$B:$B,$A13,pools!$S:$S)+SUMIF(brackets!$B:$B,$A13,brackets!$S:$S)</f>
        <v>0</v>
      </c>
      <c r="V13" s="12">
        <f t="shared" si="10"/>
        <v>1</v>
      </c>
      <c r="W13" s="12">
        <f>SUMIF(pools!$B:$B, $A13, pools!$I:$I) + (SUMIF(brackets!$B:$B, $A13, brackets!$I:$I) * 2)</f>
        <v>4</v>
      </c>
      <c r="X13" s="12">
        <f t="shared" si="11"/>
        <v>3</v>
      </c>
      <c r="Y13" s="12"/>
      <c r="Z13" s="12">
        <f t="shared" si="12"/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47</v>
      </c>
      <c r="B1" s="6" t="s">
        <v>15</v>
      </c>
      <c r="C1" s="6" t="s">
        <v>16</v>
      </c>
      <c r="D1" s="6" t="s">
        <v>48</v>
      </c>
      <c r="I1" s="6" t="s">
        <v>49</v>
      </c>
      <c r="K1" s="6" t="s">
        <v>50</v>
      </c>
      <c r="O1" s="6" t="s">
        <v>51</v>
      </c>
      <c r="R1" s="6" t="s">
        <v>21</v>
      </c>
      <c r="T1" s="18"/>
    </row>
    <row r="2">
      <c r="D2" s="19" t="s">
        <v>52</v>
      </c>
      <c r="E2" s="19" t="s">
        <v>53</v>
      </c>
      <c r="F2" s="19" t="s">
        <v>54</v>
      </c>
      <c r="G2" s="19" t="s">
        <v>55</v>
      </c>
      <c r="H2" s="19" t="s">
        <v>56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57</v>
      </c>
      <c r="P2" s="19" t="s">
        <v>34</v>
      </c>
      <c r="Q2" s="19" t="s">
        <v>37</v>
      </c>
      <c r="R2" s="20" t="s">
        <v>58</v>
      </c>
      <c r="S2" s="21" t="s">
        <v>58</v>
      </c>
      <c r="T2" s="19" t="s">
        <v>59</v>
      </c>
    </row>
    <row r="3">
      <c r="A3" s="22">
        <v>1.0</v>
      </c>
      <c r="B3" s="23">
        <v>3.0</v>
      </c>
      <c r="C3" s="23" t="s">
        <v>60</v>
      </c>
      <c r="D3" s="23">
        <v>0.0</v>
      </c>
      <c r="E3" s="23">
        <v>0.0</v>
      </c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>IF(D3&gt;D4,1,0)+IF(E3&gt;E4,1,0)+IF(F3&gt;F4,1,0)+IF(G3&gt;G4,1,0)+IF(H3&gt;H4,1,0)</f>
        <v>0</v>
      </c>
      <c r="L3" s="24">
        <f t="shared" ref="L3:L122" si="2">N3-K3-M3</f>
        <v>0</v>
      </c>
      <c r="M3" s="24">
        <f>K4</f>
        <v>2</v>
      </c>
      <c r="N3" s="24">
        <f t="shared" ref="N3:N122" si="3">IF(ISBLANK(D3),0,1)+IF(ISBLANK(E3),0,1)+IF(ISBLANK(F3),0,1)+IF(ISBLANK(G3),0,1)+IF(ISBLANK(H3),0,1)</f>
        <v>2</v>
      </c>
      <c r="O3" s="24">
        <f t="shared" ref="O3:O122" si="4">SUM(D3:H3)</f>
        <v>0</v>
      </c>
      <c r="P3" s="24">
        <f>COUNTIF(D4:H4,"&lt;&gt;") * 5 -SUM(D4:H4)</f>
        <v>4</v>
      </c>
      <c r="Q3" s="24">
        <f t="shared" ref="Q3:Q122" si="5">IFERROR(O3-P3,0)</f>
        <v>-4</v>
      </c>
      <c r="R3" s="24" t="s">
        <v>58</v>
      </c>
      <c r="S3" s="24" t="s">
        <v>58</v>
      </c>
      <c r="T3" s="25"/>
      <c r="U3" s="26"/>
      <c r="V3" s="26"/>
      <c r="W3" s="26"/>
      <c r="X3" s="26"/>
      <c r="Y3" s="26"/>
      <c r="Z3" s="26"/>
    </row>
    <row r="4">
      <c r="A4" s="27"/>
      <c r="B4" s="23">
        <v>6.0</v>
      </c>
      <c r="C4" s="23" t="s">
        <v>61</v>
      </c>
      <c r="D4" s="23">
        <v>3.0</v>
      </c>
      <c r="E4" s="23">
        <v>3.0</v>
      </c>
      <c r="F4" s="24"/>
      <c r="G4" s="24"/>
      <c r="H4" s="24"/>
      <c r="I4" s="24">
        <f>IF(K4&gt;K3,1,0)</f>
        <v>1</v>
      </c>
      <c r="J4" s="24">
        <f t="shared" si="1"/>
        <v>0</v>
      </c>
      <c r="K4" s="24">
        <f>IF(D4&gt;D3,1,0)+IF(E4&gt;E3,1,0)+IF(F4&gt;F3,1,0)+IF(G4&gt;G3,1,0)+IF(H4&gt;H3,1,0)</f>
        <v>2</v>
      </c>
      <c r="L4" s="24">
        <f t="shared" si="2"/>
        <v>0</v>
      </c>
      <c r="M4" s="24">
        <f>K3</f>
        <v>0</v>
      </c>
      <c r="N4" s="24">
        <f t="shared" si="3"/>
        <v>2</v>
      </c>
      <c r="O4" s="24">
        <f t="shared" si="4"/>
        <v>6</v>
      </c>
      <c r="P4" s="24">
        <f>COUNTIF(D3:H3,"&lt;&gt;") * 5 -SUM(D3:H3)</f>
        <v>10</v>
      </c>
      <c r="Q4" s="24">
        <f t="shared" si="5"/>
        <v>-4</v>
      </c>
      <c r="R4" s="24" t="s">
        <v>58</v>
      </c>
      <c r="S4" s="24" t="s">
        <v>58</v>
      </c>
      <c r="T4" s="25"/>
      <c r="U4" s="26"/>
      <c r="V4" s="26"/>
      <c r="W4" s="26"/>
      <c r="X4" s="26"/>
      <c r="Y4" s="26"/>
      <c r="Z4" s="26"/>
    </row>
    <row r="5">
      <c r="A5" s="28">
        <v>2.0</v>
      </c>
      <c r="B5" s="29">
        <v>2.0</v>
      </c>
      <c r="C5" s="29" t="s">
        <v>42</v>
      </c>
      <c r="D5" s="29">
        <v>0.0</v>
      </c>
      <c r="E5" s="29">
        <v>0.0</v>
      </c>
      <c r="F5" s="29">
        <v>0.0</v>
      </c>
      <c r="G5" s="30"/>
      <c r="H5" s="30"/>
      <c r="I5" s="30">
        <f>IF(K5&gt;K6,1,0)</f>
        <v>0</v>
      </c>
      <c r="J5" s="30">
        <f t="shared" si="1"/>
        <v>1</v>
      </c>
      <c r="K5" s="30">
        <f>IF(D5&gt;D6,1,0)+IF(E5&gt;E6,1,0)+IF(F5&gt;F6,1,0)+IF(G5&gt;G6,1,0)+IF(H5&gt;H6,1,0)</f>
        <v>0</v>
      </c>
      <c r="L5" s="30">
        <f t="shared" si="2"/>
        <v>1</v>
      </c>
      <c r="M5" s="30">
        <f>K6</f>
        <v>2</v>
      </c>
      <c r="N5" s="30">
        <f t="shared" si="3"/>
        <v>3</v>
      </c>
      <c r="O5" s="30">
        <f t="shared" si="4"/>
        <v>0</v>
      </c>
      <c r="P5" s="30">
        <f>COUNTIF(D6:H6,"&lt;&gt;") * 5 -SUM(D6:H6)</f>
        <v>8</v>
      </c>
      <c r="Q5" s="30">
        <f t="shared" si="5"/>
        <v>-8</v>
      </c>
      <c r="R5" s="30" t="s">
        <v>58</v>
      </c>
      <c r="S5" s="30" t="s">
        <v>58</v>
      </c>
      <c r="T5" s="31"/>
      <c r="U5" s="32"/>
      <c r="V5" s="32"/>
      <c r="W5" s="32"/>
      <c r="X5" s="32"/>
      <c r="Y5" s="32"/>
      <c r="Z5" s="32"/>
    </row>
    <row r="6">
      <c r="A6" s="27"/>
      <c r="B6" s="29">
        <v>1.0</v>
      </c>
      <c r="C6" s="29" t="s">
        <v>62</v>
      </c>
      <c r="D6" s="29">
        <v>5.0</v>
      </c>
      <c r="E6" s="29">
        <v>0.0</v>
      </c>
      <c r="F6" s="29">
        <v>2.0</v>
      </c>
      <c r="G6" s="30"/>
      <c r="H6" s="30"/>
      <c r="I6" s="30">
        <f>IF(K6&gt;K5,1,0)</f>
        <v>1</v>
      </c>
      <c r="J6" s="30">
        <f t="shared" si="1"/>
        <v>0</v>
      </c>
      <c r="K6" s="30">
        <f>IF(D6&gt;D5,1,0)+IF(E6&gt;E5,1,0)+IF(F6&gt;F5,1,0)+IF(G6&gt;G5,1,0)+IF(H6&gt;H5,1,0)</f>
        <v>2</v>
      </c>
      <c r="L6" s="30">
        <f t="shared" si="2"/>
        <v>1</v>
      </c>
      <c r="M6" s="30">
        <f>K5</f>
        <v>0</v>
      </c>
      <c r="N6" s="30">
        <f t="shared" si="3"/>
        <v>3</v>
      </c>
      <c r="O6" s="30">
        <f t="shared" si="4"/>
        <v>7</v>
      </c>
      <c r="P6" s="30">
        <f>COUNTIF(D5:H5,"&lt;&gt;") * 5 -SUM(D5:H5)</f>
        <v>15</v>
      </c>
      <c r="Q6" s="30">
        <f t="shared" si="5"/>
        <v>-8</v>
      </c>
      <c r="R6" s="30" t="s">
        <v>58</v>
      </c>
      <c r="S6" s="30" t="s">
        <v>58</v>
      </c>
      <c r="T6" s="31"/>
      <c r="U6" s="32"/>
      <c r="V6" s="32"/>
      <c r="W6" s="32"/>
      <c r="X6" s="32"/>
      <c r="Y6" s="32"/>
      <c r="Z6" s="32"/>
    </row>
    <row r="7">
      <c r="A7" s="22">
        <v>3.0</v>
      </c>
      <c r="B7" s="23">
        <v>0.0</v>
      </c>
      <c r="C7" s="23" t="s">
        <v>63</v>
      </c>
      <c r="D7" s="23">
        <v>0.0</v>
      </c>
      <c r="E7" s="23">
        <v>0.0</v>
      </c>
      <c r="F7" s="24"/>
      <c r="G7" s="24"/>
      <c r="H7" s="24"/>
      <c r="I7" s="24">
        <f>IF(K7&gt;K8,1,0)</f>
        <v>0</v>
      </c>
      <c r="J7" s="24">
        <f t="shared" si="1"/>
        <v>1</v>
      </c>
      <c r="K7" s="24">
        <f>IF(D7&gt;D8,1,0)+IF(E7&gt;E8,1,0)+IF(F7&gt;F8,1,0)+IF(G7&gt;G8,1,0)+IF(H7&gt;H8,1,0)</f>
        <v>0</v>
      </c>
      <c r="L7" s="24">
        <f t="shared" si="2"/>
        <v>0</v>
      </c>
      <c r="M7" s="24">
        <f>K8</f>
        <v>2</v>
      </c>
      <c r="N7" s="24">
        <f t="shared" si="3"/>
        <v>2</v>
      </c>
      <c r="O7" s="24">
        <f t="shared" si="4"/>
        <v>0</v>
      </c>
      <c r="P7" s="24">
        <f>COUNTIF(D8:H8,"&lt;&gt;") * 5 -SUM(D8:H8)</f>
        <v>3</v>
      </c>
      <c r="Q7" s="24">
        <f t="shared" si="5"/>
        <v>-3</v>
      </c>
      <c r="R7" s="24" t="s">
        <v>58</v>
      </c>
      <c r="S7" s="24" t="s">
        <v>58</v>
      </c>
      <c r="T7" s="25"/>
      <c r="U7" s="26"/>
      <c r="V7" s="26"/>
      <c r="W7" s="26"/>
      <c r="X7" s="26"/>
      <c r="Y7" s="26"/>
      <c r="Z7" s="26"/>
    </row>
    <row r="8">
      <c r="A8" s="27"/>
      <c r="B8" s="23">
        <v>4.0</v>
      </c>
      <c r="C8" s="23" t="s">
        <v>64</v>
      </c>
      <c r="D8" s="23">
        <v>4.0</v>
      </c>
      <c r="E8" s="23">
        <v>3.0</v>
      </c>
      <c r="F8" s="24"/>
      <c r="G8" s="24"/>
      <c r="H8" s="24"/>
      <c r="I8" s="24">
        <f>IF(K8&gt;K7,1,0)</f>
        <v>1</v>
      </c>
      <c r="J8" s="24">
        <f t="shared" si="1"/>
        <v>0</v>
      </c>
      <c r="K8" s="24">
        <f>IF(D8&gt;D7,1,0)+IF(E8&gt;E7,1,0)+IF(F8&gt;F7,1,0)+IF(G8&gt;G7,1,0)+IF(H8&gt;H7,1,0)</f>
        <v>2</v>
      </c>
      <c r="L8" s="24">
        <f t="shared" si="2"/>
        <v>0</v>
      </c>
      <c r="M8" s="24">
        <f>K7</f>
        <v>0</v>
      </c>
      <c r="N8" s="24">
        <f t="shared" si="3"/>
        <v>2</v>
      </c>
      <c r="O8" s="24">
        <f t="shared" si="4"/>
        <v>7</v>
      </c>
      <c r="P8" s="24">
        <f>COUNTIF(D7:H7,"&lt;&gt;") * 5 -SUM(D7:H7)</f>
        <v>10</v>
      </c>
      <c r="Q8" s="24">
        <f t="shared" si="5"/>
        <v>-3</v>
      </c>
      <c r="R8" s="24" t="s">
        <v>58</v>
      </c>
      <c r="S8" s="24" t="s">
        <v>58</v>
      </c>
      <c r="T8" s="25"/>
      <c r="U8" s="26"/>
      <c r="V8" s="26"/>
      <c r="W8" s="26"/>
      <c r="X8" s="26"/>
      <c r="Y8" s="26"/>
      <c r="Z8" s="26"/>
    </row>
    <row r="9">
      <c r="A9" s="28">
        <v>4.0</v>
      </c>
      <c r="B9" s="29">
        <v>6.0</v>
      </c>
      <c r="C9" s="29" t="s">
        <v>61</v>
      </c>
      <c r="D9" s="29">
        <v>0.0</v>
      </c>
      <c r="E9" s="29">
        <v>0.0</v>
      </c>
      <c r="F9" s="30"/>
      <c r="G9" s="30"/>
      <c r="H9" s="30"/>
      <c r="I9" s="30">
        <f>IF(K9&gt;K10,1,0)</f>
        <v>0</v>
      </c>
      <c r="J9" s="30">
        <f t="shared" si="1"/>
        <v>1</v>
      </c>
      <c r="K9" s="30">
        <f>IF(D9&gt;D10,1,0)+IF(E9&gt;E10,1,0)+IF(F9&gt;F10,1,0)+IF(G9&gt;G10,1,0)+IF(H9&gt;H10,1,0)</f>
        <v>0</v>
      </c>
      <c r="L9" s="30">
        <f t="shared" si="2"/>
        <v>0</v>
      </c>
      <c r="M9" s="30">
        <f>K10</f>
        <v>2</v>
      </c>
      <c r="N9" s="30">
        <f t="shared" si="3"/>
        <v>2</v>
      </c>
      <c r="O9" s="30">
        <f t="shared" si="4"/>
        <v>0</v>
      </c>
      <c r="P9" s="30">
        <f>COUNTIF(D10:H10,"&lt;&gt;") * 5 -SUM(D10:H10)</f>
        <v>1</v>
      </c>
      <c r="Q9" s="30">
        <f t="shared" si="5"/>
        <v>-1</v>
      </c>
      <c r="R9" s="30" t="s">
        <v>58</v>
      </c>
      <c r="S9" s="30" t="s">
        <v>58</v>
      </c>
      <c r="T9" s="31"/>
      <c r="U9" s="32"/>
      <c r="V9" s="32"/>
      <c r="W9" s="32"/>
      <c r="X9" s="32"/>
      <c r="Y9" s="32"/>
      <c r="Z9" s="32"/>
    </row>
    <row r="10">
      <c r="A10" s="27"/>
      <c r="B10" s="29">
        <v>5.0</v>
      </c>
      <c r="C10" s="29" t="s">
        <v>65</v>
      </c>
      <c r="D10" s="29">
        <v>5.0</v>
      </c>
      <c r="E10" s="29">
        <v>4.0</v>
      </c>
      <c r="F10" s="30"/>
      <c r="G10" s="30"/>
      <c r="H10" s="30"/>
      <c r="I10" s="30">
        <f>IF(K10&gt;K9,1,0)</f>
        <v>1</v>
      </c>
      <c r="J10" s="30">
        <f t="shared" si="1"/>
        <v>0</v>
      </c>
      <c r="K10" s="30">
        <f>IF(D10&gt;D9,1,0)+IF(E10&gt;E9,1,0)+IF(F10&gt;F9,1,0)+IF(G10&gt;G9,1,0)+IF(H10&gt;H9,1,0)</f>
        <v>2</v>
      </c>
      <c r="L10" s="30">
        <f t="shared" si="2"/>
        <v>0</v>
      </c>
      <c r="M10" s="30">
        <f>K9</f>
        <v>0</v>
      </c>
      <c r="N10" s="30">
        <f t="shared" si="3"/>
        <v>2</v>
      </c>
      <c r="O10" s="30">
        <f t="shared" si="4"/>
        <v>9</v>
      </c>
      <c r="P10" s="30">
        <f>COUNTIF(D9:H9,"&lt;&gt;") * 5 -SUM(D9:H9)</f>
        <v>10</v>
      </c>
      <c r="Q10" s="30">
        <f t="shared" si="5"/>
        <v>-1</v>
      </c>
      <c r="R10" s="30" t="s">
        <v>58</v>
      </c>
      <c r="S10" s="30" t="s">
        <v>58</v>
      </c>
      <c r="T10" s="31"/>
      <c r="U10" s="32"/>
      <c r="V10" s="32"/>
      <c r="W10" s="32"/>
      <c r="X10" s="32"/>
      <c r="Y10" s="32"/>
      <c r="Z10" s="32"/>
    </row>
    <row r="11">
      <c r="A11" s="22">
        <v>5.0</v>
      </c>
      <c r="B11" s="23">
        <v>1.0</v>
      </c>
      <c r="C11" s="23" t="s">
        <v>62</v>
      </c>
      <c r="D11" s="23">
        <v>0.0</v>
      </c>
      <c r="E11" s="23">
        <v>4.0</v>
      </c>
      <c r="F11" s="23">
        <v>1.0</v>
      </c>
      <c r="G11" s="24"/>
      <c r="H11" s="24"/>
      <c r="I11" s="24">
        <f>IF(K11&gt;K12,1,0)</f>
        <v>1</v>
      </c>
      <c r="J11" s="24">
        <f t="shared" si="1"/>
        <v>0</v>
      </c>
      <c r="K11" s="24">
        <f>IF(D11&gt;D12,1,0)+IF(E11&gt;E12,1,0)+IF(F11&gt;F12,1,0)+IF(G11&gt;G12,1,0)+IF(H11&gt;H12,1,0)</f>
        <v>2</v>
      </c>
      <c r="L11" s="24">
        <f t="shared" si="2"/>
        <v>0</v>
      </c>
      <c r="M11" s="24">
        <f>K12</f>
        <v>1</v>
      </c>
      <c r="N11" s="24">
        <f t="shared" si="3"/>
        <v>3</v>
      </c>
      <c r="O11" s="24">
        <f t="shared" si="4"/>
        <v>5</v>
      </c>
      <c r="P11" s="24">
        <f>COUNTIF(D12:H12,"&lt;&gt;") * 5 -SUM(D12:H12)</f>
        <v>14</v>
      </c>
      <c r="Q11" s="24">
        <f t="shared" si="5"/>
        <v>-9</v>
      </c>
      <c r="R11" s="24" t="s">
        <v>58</v>
      </c>
      <c r="S11" s="24" t="s">
        <v>58</v>
      </c>
      <c r="T11" s="25"/>
      <c r="U11" s="26"/>
      <c r="V11" s="26"/>
      <c r="W11" s="26"/>
      <c r="X11" s="26"/>
      <c r="Y11" s="26"/>
      <c r="Z11" s="26"/>
    </row>
    <row r="12">
      <c r="A12" s="27"/>
      <c r="B12" s="23">
        <v>3.0</v>
      </c>
      <c r="C12" s="23" t="s">
        <v>60</v>
      </c>
      <c r="D12" s="23">
        <v>1.0</v>
      </c>
      <c r="E12" s="23">
        <v>0.0</v>
      </c>
      <c r="F12" s="23">
        <v>0.0</v>
      </c>
      <c r="G12" s="24"/>
      <c r="H12" s="24"/>
      <c r="I12" s="24">
        <f>IF(K12&gt;K11,1,0)</f>
        <v>0</v>
      </c>
      <c r="J12" s="24">
        <f t="shared" si="1"/>
        <v>1</v>
      </c>
      <c r="K12" s="24">
        <f>IF(D12&gt;D11,1,0)+IF(E12&gt;E11,1,0)+IF(F12&gt;F11,1,0)+IF(G12&gt;G11,1,0)+IF(H12&gt;H11,1,0)</f>
        <v>1</v>
      </c>
      <c r="L12" s="24">
        <f t="shared" si="2"/>
        <v>0</v>
      </c>
      <c r="M12" s="24">
        <f>K11</f>
        <v>2</v>
      </c>
      <c r="N12" s="24">
        <f t="shared" si="3"/>
        <v>3</v>
      </c>
      <c r="O12" s="24">
        <f t="shared" si="4"/>
        <v>1</v>
      </c>
      <c r="P12" s="24">
        <f>COUNTIF(D11:H11,"&lt;&gt;") * 5 -SUM(D11:H11)</f>
        <v>10</v>
      </c>
      <c r="Q12" s="24">
        <f t="shared" si="5"/>
        <v>-9</v>
      </c>
      <c r="R12" s="24" t="s">
        <v>58</v>
      </c>
      <c r="S12" s="24" t="s">
        <v>58</v>
      </c>
      <c r="T12" s="25"/>
      <c r="U12" s="26"/>
      <c r="V12" s="26"/>
      <c r="W12" s="26"/>
      <c r="X12" s="26"/>
      <c r="Y12" s="26"/>
      <c r="Z12" s="26"/>
    </row>
    <row r="13">
      <c r="A13" s="28">
        <v>6.0</v>
      </c>
      <c r="B13" s="29">
        <v>2.0</v>
      </c>
      <c r="C13" s="29" t="s">
        <v>42</v>
      </c>
      <c r="D13" s="29">
        <v>0.0</v>
      </c>
      <c r="E13" s="29">
        <v>0.0</v>
      </c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>IF(D13&gt;D14,1,0)+IF(E13&gt;E14,1,0)+IF(F13&gt;F14,1,0)+IF(G13&gt;G14,1,0)+IF(H13&gt;H14,1,0)</f>
        <v>0</v>
      </c>
      <c r="L13" s="30">
        <f t="shared" si="2"/>
        <v>0</v>
      </c>
      <c r="M13" s="30">
        <f>K14</f>
        <v>2</v>
      </c>
      <c r="N13" s="30">
        <f t="shared" si="3"/>
        <v>2</v>
      </c>
      <c r="O13" s="30">
        <f t="shared" si="4"/>
        <v>0</v>
      </c>
      <c r="P13" s="30">
        <f>COUNTIF(D14:H14,"&lt;&gt;") * 5 -SUM(D14:H14)</f>
        <v>1</v>
      </c>
      <c r="Q13" s="30">
        <f t="shared" si="5"/>
        <v>-1</v>
      </c>
      <c r="R13" s="30" t="s">
        <v>58</v>
      </c>
      <c r="S13" s="30" t="s">
        <v>58</v>
      </c>
      <c r="T13" s="31"/>
      <c r="U13" s="32"/>
      <c r="V13" s="32"/>
      <c r="W13" s="32"/>
      <c r="X13" s="32"/>
      <c r="Y13" s="32"/>
      <c r="Z13" s="32"/>
    </row>
    <row r="14">
      <c r="A14" s="27"/>
      <c r="B14" s="29">
        <v>5.0</v>
      </c>
      <c r="C14" s="29" t="s">
        <v>65</v>
      </c>
      <c r="D14" s="29">
        <v>4.0</v>
      </c>
      <c r="E14" s="29">
        <v>5.0</v>
      </c>
      <c r="F14" s="30"/>
      <c r="G14" s="30"/>
      <c r="H14" s="30"/>
      <c r="I14" s="30">
        <f>IF(K14&gt;K13,1,0)</f>
        <v>1</v>
      </c>
      <c r="J14" s="30">
        <f t="shared" si="1"/>
        <v>0</v>
      </c>
      <c r="K14" s="30">
        <f>IF(D14&gt;D13,1,0)+IF(E14&gt;E13,1,0)+IF(F14&gt;F13,1,0)+IF(G14&gt;G13,1,0)+IF(H14&gt;H13,1,0)</f>
        <v>2</v>
      </c>
      <c r="L14" s="30">
        <f t="shared" si="2"/>
        <v>0</v>
      </c>
      <c r="M14" s="30">
        <f>K13</f>
        <v>0</v>
      </c>
      <c r="N14" s="30">
        <f t="shared" si="3"/>
        <v>2</v>
      </c>
      <c r="O14" s="30">
        <f t="shared" si="4"/>
        <v>9</v>
      </c>
      <c r="P14" s="30">
        <f>COUNTIF(D13:H13,"&lt;&gt;") * 5 -SUM(D13:H13)</f>
        <v>10</v>
      </c>
      <c r="Q14" s="30">
        <f t="shared" si="5"/>
        <v>-1</v>
      </c>
      <c r="R14" s="30" t="s">
        <v>58</v>
      </c>
      <c r="S14" s="30" t="s">
        <v>58</v>
      </c>
      <c r="T14" s="31"/>
      <c r="U14" s="32"/>
      <c r="V14" s="32"/>
      <c r="W14" s="32"/>
      <c r="X14" s="32"/>
      <c r="Y14" s="32"/>
      <c r="Z14" s="32"/>
    </row>
    <row r="15">
      <c r="A15" s="22">
        <v>7.0</v>
      </c>
      <c r="B15" s="23">
        <v>0.0</v>
      </c>
      <c r="C15" s="23" t="s">
        <v>63</v>
      </c>
      <c r="D15" s="23">
        <v>0.0</v>
      </c>
      <c r="E15" s="23">
        <v>0.0</v>
      </c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>IF(D15&gt;D16,1,0)+IF(E15&gt;E16,1,0)+IF(F15&gt;F16,1,0)+IF(G15&gt;G16,1,0)+IF(H15&gt;H16,1,0)</f>
        <v>0</v>
      </c>
      <c r="L15" s="24">
        <f t="shared" si="2"/>
        <v>0</v>
      </c>
      <c r="M15" s="24">
        <f>K16</f>
        <v>2</v>
      </c>
      <c r="N15" s="24">
        <f t="shared" si="3"/>
        <v>2</v>
      </c>
      <c r="O15" s="24">
        <f t="shared" si="4"/>
        <v>0</v>
      </c>
      <c r="P15" s="24">
        <f>COUNTIF(D16:H16,"&lt;&gt;") * 5 -SUM(D16:H16)</f>
        <v>3</v>
      </c>
      <c r="Q15" s="24">
        <f t="shared" si="5"/>
        <v>-3</v>
      </c>
      <c r="R15" s="24" t="s">
        <v>58</v>
      </c>
      <c r="S15" s="24" t="s">
        <v>58</v>
      </c>
      <c r="T15" s="25"/>
      <c r="U15" s="26"/>
      <c r="V15" s="26"/>
      <c r="W15" s="26"/>
      <c r="X15" s="26"/>
      <c r="Y15" s="26"/>
      <c r="Z15" s="26"/>
    </row>
    <row r="16">
      <c r="A16" s="27"/>
      <c r="B16" s="23">
        <v>6.0</v>
      </c>
      <c r="C16" s="23" t="s">
        <v>61</v>
      </c>
      <c r="D16" s="23">
        <v>3.0</v>
      </c>
      <c r="E16" s="23">
        <v>4.0</v>
      </c>
      <c r="F16" s="24"/>
      <c r="G16" s="24"/>
      <c r="H16" s="24"/>
      <c r="I16" s="24">
        <f>IF(K16&gt;K15,1,0)</f>
        <v>1</v>
      </c>
      <c r="J16" s="24">
        <f t="shared" si="1"/>
        <v>0</v>
      </c>
      <c r="K16" s="24">
        <f>IF(D16&gt;D15,1,0)+IF(E16&gt;E15,1,0)+IF(F16&gt;F15,1,0)+IF(G16&gt;G15,1,0)+IF(H16&gt;H15,1,0)</f>
        <v>2</v>
      </c>
      <c r="L16" s="24">
        <f t="shared" si="2"/>
        <v>0</v>
      </c>
      <c r="M16" s="24">
        <f>K15</f>
        <v>0</v>
      </c>
      <c r="N16" s="24">
        <f t="shared" si="3"/>
        <v>2</v>
      </c>
      <c r="O16" s="24">
        <f t="shared" si="4"/>
        <v>7</v>
      </c>
      <c r="P16" s="24">
        <f>COUNTIF(D15:H15,"&lt;&gt;") * 5 -SUM(D15:H15)</f>
        <v>10</v>
      </c>
      <c r="Q16" s="24">
        <f t="shared" si="5"/>
        <v>-3</v>
      </c>
      <c r="R16" s="24" t="s">
        <v>58</v>
      </c>
      <c r="S16" s="24" t="s">
        <v>58</v>
      </c>
      <c r="T16" s="25"/>
      <c r="U16" s="26"/>
      <c r="V16" s="26"/>
      <c r="W16" s="26"/>
      <c r="X16" s="26"/>
      <c r="Y16" s="26"/>
      <c r="Z16" s="26"/>
    </row>
    <row r="17">
      <c r="A17" s="28">
        <v>8.0</v>
      </c>
      <c r="B17" s="29">
        <v>4.0</v>
      </c>
      <c r="C17" s="29" t="s">
        <v>64</v>
      </c>
      <c r="D17" s="29">
        <v>5.0</v>
      </c>
      <c r="E17" s="29">
        <v>5.0</v>
      </c>
      <c r="F17" s="30"/>
      <c r="G17" s="30"/>
      <c r="H17" s="30"/>
      <c r="I17" s="30">
        <f>IF(K17&gt;K18,1,0)</f>
        <v>1</v>
      </c>
      <c r="J17" s="30">
        <f t="shared" si="1"/>
        <v>0</v>
      </c>
      <c r="K17" s="30">
        <f>IF(D17&gt;D18,1,0)+IF(E17&gt;E18,1,0)+IF(F17&gt;F18,1,0)+IF(G17&gt;G18,1,0)+IF(H17&gt;H18,1,0)</f>
        <v>2</v>
      </c>
      <c r="L17" s="30">
        <f t="shared" si="2"/>
        <v>0</v>
      </c>
      <c r="M17" s="30">
        <f>K18</f>
        <v>0</v>
      </c>
      <c r="N17" s="30">
        <f t="shared" si="3"/>
        <v>2</v>
      </c>
      <c r="O17" s="30">
        <f t="shared" si="4"/>
        <v>10</v>
      </c>
      <c r="P17" s="30">
        <f>COUNTIF(D18:H18,"&lt;&gt;") * 5 -SUM(D18:H18)</f>
        <v>10</v>
      </c>
      <c r="Q17" s="30">
        <f t="shared" si="5"/>
        <v>0</v>
      </c>
      <c r="R17" s="30" t="s">
        <v>58</v>
      </c>
      <c r="S17" s="30" t="s">
        <v>58</v>
      </c>
      <c r="T17" s="31"/>
      <c r="U17" s="32"/>
      <c r="V17" s="32"/>
      <c r="W17" s="32"/>
      <c r="X17" s="32"/>
      <c r="Y17" s="32"/>
      <c r="Z17" s="32"/>
    </row>
    <row r="18">
      <c r="A18" s="27"/>
      <c r="B18" s="29">
        <v>2.0</v>
      </c>
      <c r="C18" s="29" t="s">
        <v>42</v>
      </c>
      <c r="D18" s="29">
        <v>0.0</v>
      </c>
      <c r="E18" s="29">
        <v>0.0</v>
      </c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>IF(D18&gt;D17,1,0)+IF(E18&gt;E17,1,0)+IF(F18&gt;F17,1,0)+IF(G18&gt;G17,1,0)+IF(H18&gt;H17,1,0)</f>
        <v>0</v>
      </c>
      <c r="L18" s="30">
        <f t="shared" si="2"/>
        <v>0</v>
      </c>
      <c r="M18" s="30">
        <f>K17</f>
        <v>2</v>
      </c>
      <c r="N18" s="30">
        <f t="shared" si="3"/>
        <v>2</v>
      </c>
      <c r="O18" s="30">
        <f t="shared" si="4"/>
        <v>0</v>
      </c>
      <c r="P18" s="30">
        <f>COUNTIF(D17:H17,"&lt;&gt;") * 5 -SUM(D17:H17)</f>
        <v>0</v>
      </c>
      <c r="Q18" s="30">
        <f t="shared" si="5"/>
        <v>0</v>
      </c>
      <c r="R18" s="30" t="s">
        <v>58</v>
      </c>
      <c r="S18" s="30" t="s">
        <v>58</v>
      </c>
      <c r="T18" s="31"/>
      <c r="U18" s="32"/>
      <c r="V18" s="32"/>
      <c r="W18" s="32"/>
      <c r="X18" s="32"/>
      <c r="Y18" s="32"/>
      <c r="Z18" s="32"/>
    </row>
    <row r="19">
      <c r="A19" s="22">
        <v>9.0</v>
      </c>
      <c r="B19" s="23">
        <v>1.0</v>
      </c>
      <c r="C19" s="23" t="s">
        <v>62</v>
      </c>
      <c r="D19" s="23">
        <v>3.0</v>
      </c>
      <c r="E19" s="23">
        <v>2.0</v>
      </c>
      <c r="F19" s="24"/>
      <c r="G19" s="24"/>
      <c r="H19" s="24"/>
      <c r="I19" s="24">
        <f>IF(K19&gt;K20,1,0)</f>
        <v>1</v>
      </c>
      <c r="J19" s="24">
        <f t="shared" si="1"/>
        <v>0</v>
      </c>
      <c r="K19" s="24">
        <f>IF(D19&gt;D20,1,0)+IF(E19&gt;E20,1,0)+IF(F19&gt;F20,1,0)+IF(G19&gt;G20,1,0)+IF(H19&gt;H20,1,0)</f>
        <v>2</v>
      </c>
      <c r="L19" s="24">
        <f t="shared" si="2"/>
        <v>0</v>
      </c>
      <c r="M19" s="24">
        <f>K20</f>
        <v>0</v>
      </c>
      <c r="N19" s="24">
        <f t="shared" si="3"/>
        <v>2</v>
      </c>
      <c r="O19" s="24">
        <f t="shared" si="4"/>
        <v>5</v>
      </c>
      <c r="P19" s="24">
        <f>COUNTIF(D20:H20,"&lt;&gt;") * 5 -SUM(D20:H20)</f>
        <v>10</v>
      </c>
      <c r="Q19" s="24">
        <f t="shared" si="5"/>
        <v>-5</v>
      </c>
      <c r="R19" s="24" t="s">
        <v>58</v>
      </c>
      <c r="S19" s="24" t="s">
        <v>58</v>
      </c>
      <c r="T19" s="25"/>
      <c r="U19" s="26"/>
      <c r="V19" s="26"/>
      <c r="W19" s="26"/>
      <c r="X19" s="26"/>
      <c r="Y19" s="26"/>
      <c r="Z19" s="26"/>
    </row>
    <row r="20">
      <c r="A20" s="27"/>
      <c r="B20" s="23">
        <v>0.0</v>
      </c>
      <c r="C20" s="23" t="s">
        <v>63</v>
      </c>
      <c r="D20" s="23">
        <v>0.0</v>
      </c>
      <c r="E20" s="23">
        <v>0.0</v>
      </c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2</v>
      </c>
      <c r="N20" s="24">
        <f t="shared" si="3"/>
        <v>2</v>
      </c>
      <c r="O20" s="24">
        <f t="shared" si="4"/>
        <v>0</v>
      </c>
      <c r="P20" s="24">
        <f>COUNTIF(D19:H19,"&lt;&gt;") * 5 -SUM(D19:H19)</f>
        <v>5</v>
      </c>
      <c r="Q20" s="24">
        <f t="shared" si="5"/>
        <v>-5</v>
      </c>
      <c r="R20" s="24" t="s">
        <v>58</v>
      </c>
      <c r="S20" s="24" t="s">
        <v>58</v>
      </c>
      <c r="T20" s="25"/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29">
        <v>6.0</v>
      </c>
      <c r="C21" s="29" t="s">
        <v>61</v>
      </c>
      <c r="D21" s="29">
        <v>4.0</v>
      </c>
      <c r="E21" s="29">
        <v>4.0</v>
      </c>
      <c r="F21" s="30"/>
      <c r="G21" s="30"/>
      <c r="H21" s="30"/>
      <c r="I21" s="30">
        <f>IF(K21&gt;K22,1,0)</f>
        <v>1</v>
      </c>
      <c r="J21" s="30">
        <f t="shared" si="1"/>
        <v>0</v>
      </c>
      <c r="K21" s="30">
        <f>IF(D21&gt;D22,1,0)+IF(E21&gt;E22,1,0)+IF(F21&gt;F22,1,0)+IF(G21&gt;G22,1,0)+IF(H21&gt;H22,1,0)</f>
        <v>2</v>
      </c>
      <c r="L21" s="30">
        <f t="shared" si="2"/>
        <v>0</v>
      </c>
      <c r="M21" s="30">
        <f>K22</f>
        <v>0</v>
      </c>
      <c r="N21" s="30">
        <f t="shared" si="3"/>
        <v>2</v>
      </c>
      <c r="O21" s="30">
        <f t="shared" si="4"/>
        <v>8</v>
      </c>
      <c r="P21" s="30">
        <f>COUNTIF(D22:H22,"&lt;&gt;") * 5 -SUM(D22:H22)</f>
        <v>10</v>
      </c>
      <c r="Q21" s="30">
        <f t="shared" si="5"/>
        <v>-2</v>
      </c>
      <c r="R21" s="30" t="s">
        <v>58</v>
      </c>
      <c r="S21" s="30" t="s">
        <v>58</v>
      </c>
      <c r="T21" s="31"/>
      <c r="U21" s="32"/>
      <c r="V21" s="32"/>
      <c r="W21" s="32"/>
      <c r="X21" s="32"/>
      <c r="Y21" s="32"/>
      <c r="Z21" s="32"/>
    </row>
    <row r="22" ht="15.75" customHeight="1">
      <c r="A22" s="27"/>
      <c r="B22" s="29">
        <v>2.0</v>
      </c>
      <c r="C22" s="29" t="s">
        <v>42</v>
      </c>
      <c r="D22" s="29">
        <v>0.0</v>
      </c>
      <c r="E22" s="29">
        <v>0.0</v>
      </c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>IF(D22&gt;D21,1,0)+IF(E22&gt;E21,1,0)+IF(F22&gt;F21,1,0)+IF(G22&gt;G21,1,0)+IF(H22&gt;H21,1,0)</f>
        <v>0</v>
      </c>
      <c r="L22" s="30">
        <f t="shared" si="2"/>
        <v>0</v>
      </c>
      <c r="M22" s="30">
        <f>K21</f>
        <v>2</v>
      </c>
      <c r="N22" s="30">
        <f t="shared" si="3"/>
        <v>2</v>
      </c>
      <c r="O22" s="30">
        <f t="shared" si="4"/>
        <v>0</v>
      </c>
      <c r="P22" s="30">
        <f>COUNTIF(D21:H21,"&lt;&gt;") * 5 -SUM(D21:H21)</f>
        <v>2</v>
      </c>
      <c r="Q22" s="30">
        <f t="shared" si="5"/>
        <v>-2</v>
      </c>
      <c r="R22" s="30" t="s">
        <v>58</v>
      </c>
      <c r="S22" s="30" t="s">
        <v>58</v>
      </c>
      <c r="T22" s="31"/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3">
        <v>4.0</v>
      </c>
      <c r="C23" s="23" t="s">
        <v>64</v>
      </c>
      <c r="D23" s="23">
        <v>5.0</v>
      </c>
      <c r="E23" s="23">
        <v>5.0</v>
      </c>
      <c r="F23" s="24"/>
      <c r="G23" s="24"/>
      <c r="H23" s="24"/>
      <c r="I23" s="24">
        <f>IF(K23&gt;K24,1,0)</f>
        <v>1</v>
      </c>
      <c r="J23" s="24">
        <f t="shared" si="1"/>
        <v>0</v>
      </c>
      <c r="K23" s="24">
        <f>IF(D23&gt;D24,1,0)+IF(E23&gt;E24,1,0)+IF(F23&gt;F24,1,0)+IF(G23&gt;G24,1,0)+IF(H23&gt;H24,1,0)</f>
        <v>2</v>
      </c>
      <c r="L23" s="24">
        <f t="shared" si="2"/>
        <v>0</v>
      </c>
      <c r="M23" s="24">
        <f>K24</f>
        <v>0</v>
      </c>
      <c r="N23" s="24">
        <f t="shared" si="3"/>
        <v>2</v>
      </c>
      <c r="O23" s="24">
        <f t="shared" si="4"/>
        <v>10</v>
      </c>
      <c r="P23" s="24">
        <f>COUNTIF(D24:H24,"&lt;&gt;") * 5 -SUM(D24:H24)</f>
        <v>10</v>
      </c>
      <c r="Q23" s="24">
        <f t="shared" si="5"/>
        <v>0</v>
      </c>
      <c r="R23" s="24" t="s">
        <v>58</v>
      </c>
      <c r="S23" s="24" t="s">
        <v>58</v>
      </c>
      <c r="T23" s="25"/>
      <c r="U23" s="26"/>
      <c r="V23" s="26"/>
      <c r="W23" s="26"/>
      <c r="X23" s="26"/>
      <c r="Y23" s="26"/>
      <c r="Z23" s="26"/>
    </row>
    <row r="24" ht="15.75" customHeight="1">
      <c r="A24" s="27"/>
      <c r="B24" s="23">
        <v>1.0</v>
      </c>
      <c r="C24" s="23" t="s">
        <v>62</v>
      </c>
      <c r="D24" s="23">
        <v>0.0</v>
      </c>
      <c r="E24" s="23">
        <v>0.0</v>
      </c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>IF(D24&gt;D23,1,0)+IF(E24&gt;E23,1,0)+IF(F24&gt;F23,1,0)+IF(G24&gt;G23,1,0)+IF(H24&gt;H23,1,0)</f>
        <v>0</v>
      </c>
      <c r="L24" s="24">
        <f t="shared" si="2"/>
        <v>0</v>
      </c>
      <c r="M24" s="24">
        <f>K23</f>
        <v>2</v>
      </c>
      <c r="N24" s="24">
        <f t="shared" si="3"/>
        <v>2</v>
      </c>
      <c r="O24" s="24">
        <f t="shared" si="4"/>
        <v>0</v>
      </c>
      <c r="P24" s="24">
        <f>COUNTIF(D23:H23,"&lt;&gt;") * 5 -SUM(D23:H23)</f>
        <v>0</v>
      </c>
      <c r="Q24" s="24">
        <f t="shared" si="5"/>
        <v>0</v>
      </c>
      <c r="R24" s="24" t="s">
        <v>58</v>
      </c>
      <c r="S24" s="24" t="s">
        <v>58</v>
      </c>
      <c r="T24" s="25"/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29">
        <v>0.0</v>
      </c>
      <c r="C25" s="29" t="s">
        <v>63</v>
      </c>
      <c r="D25" s="29">
        <v>0.0</v>
      </c>
      <c r="E25" s="29">
        <v>0.0</v>
      </c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>IF(D25&gt;D26,1,0)+IF(E25&gt;E26,1,0)+IF(F25&gt;F26,1,0)+IF(G25&gt;G26,1,0)+IF(H25&gt;H26,1,0)</f>
        <v>0</v>
      </c>
      <c r="L25" s="30">
        <f t="shared" si="2"/>
        <v>0</v>
      </c>
      <c r="M25" s="30">
        <f>K26</f>
        <v>2</v>
      </c>
      <c r="N25" s="30">
        <f t="shared" si="3"/>
        <v>2</v>
      </c>
      <c r="O25" s="30">
        <f t="shared" si="4"/>
        <v>0</v>
      </c>
      <c r="P25" s="30">
        <f>COUNTIF(D26:H26,"&lt;&gt;") * 5 -SUM(D26:H26)</f>
        <v>7</v>
      </c>
      <c r="Q25" s="30">
        <f t="shared" si="5"/>
        <v>-7</v>
      </c>
      <c r="R25" s="30" t="s">
        <v>58</v>
      </c>
      <c r="S25" s="30" t="s">
        <v>58</v>
      </c>
      <c r="T25" s="31"/>
      <c r="U25" s="32"/>
      <c r="V25" s="32"/>
      <c r="W25" s="32"/>
      <c r="X25" s="32"/>
      <c r="Y25" s="32"/>
      <c r="Z25" s="32"/>
    </row>
    <row r="26" ht="15.75" customHeight="1">
      <c r="A26" s="27"/>
      <c r="B26" s="29">
        <v>3.0</v>
      </c>
      <c r="C26" s="29" t="s">
        <v>60</v>
      </c>
      <c r="D26" s="29">
        <v>2.0</v>
      </c>
      <c r="E26" s="29">
        <v>1.0</v>
      </c>
      <c r="F26" s="30"/>
      <c r="G26" s="30"/>
      <c r="H26" s="30"/>
      <c r="I26" s="30">
        <f>IF(K26&gt;K25,1,0)</f>
        <v>1</v>
      </c>
      <c r="J26" s="30">
        <f t="shared" si="1"/>
        <v>0</v>
      </c>
      <c r="K26" s="30">
        <f>IF(D26&gt;D25,1,0)+IF(E26&gt;E25,1,0)+IF(F26&gt;F25,1,0)+IF(G26&gt;G25,1,0)+IF(H26&gt;H25,1,0)</f>
        <v>2</v>
      </c>
      <c r="L26" s="30">
        <f t="shared" si="2"/>
        <v>0</v>
      </c>
      <c r="M26" s="30">
        <f>K25</f>
        <v>0</v>
      </c>
      <c r="N26" s="30">
        <f t="shared" si="3"/>
        <v>2</v>
      </c>
      <c r="O26" s="30">
        <f t="shared" si="4"/>
        <v>3</v>
      </c>
      <c r="P26" s="30">
        <f>COUNTIF(D25:H25,"&lt;&gt;") * 5 -SUM(D25:H25)</f>
        <v>10</v>
      </c>
      <c r="Q26" s="30">
        <f t="shared" si="5"/>
        <v>-7</v>
      </c>
      <c r="R26" s="30" t="s">
        <v>58</v>
      </c>
      <c r="S26" s="30" t="s">
        <v>58</v>
      </c>
      <c r="T26" s="31"/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3">
        <v>4.0</v>
      </c>
      <c r="C27" s="23" t="s">
        <v>64</v>
      </c>
      <c r="D27" s="23">
        <v>3.0</v>
      </c>
      <c r="E27" s="23">
        <v>2.0</v>
      </c>
      <c r="F27" s="24"/>
      <c r="G27" s="24"/>
      <c r="H27" s="24"/>
      <c r="I27" s="24">
        <f>IF(K27&gt;K28,1,0)</f>
        <v>1</v>
      </c>
      <c r="J27" s="24">
        <f t="shared" si="1"/>
        <v>0</v>
      </c>
      <c r="K27" s="24">
        <f>IF(D27&gt;D28,1,0)+IF(E27&gt;E28,1,0)+IF(F27&gt;F28,1,0)+IF(G27&gt;G28,1,0)+IF(H27&gt;H28,1,0)</f>
        <v>2</v>
      </c>
      <c r="L27" s="24">
        <f t="shared" si="2"/>
        <v>0</v>
      </c>
      <c r="M27" s="24">
        <f>K28</f>
        <v>0</v>
      </c>
      <c r="N27" s="24">
        <f t="shared" si="3"/>
        <v>2</v>
      </c>
      <c r="O27" s="24">
        <f t="shared" si="4"/>
        <v>5</v>
      </c>
      <c r="P27" s="24">
        <f>COUNTIF(D28:H28,"&lt;&gt;") * 5 -SUM(D28:H28)</f>
        <v>10</v>
      </c>
      <c r="Q27" s="24">
        <f t="shared" si="5"/>
        <v>-5</v>
      </c>
      <c r="R27" s="24" t="s">
        <v>58</v>
      </c>
      <c r="S27" s="24" t="s">
        <v>58</v>
      </c>
      <c r="T27" s="25"/>
      <c r="U27" s="26"/>
      <c r="V27" s="26"/>
      <c r="W27" s="26"/>
      <c r="X27" s="26"/>
      <c r="Y27" s="26"/>
      <c r="Z27" s="26"/>
    </row>
    <row r="28" ht="15.75" customHeight="1">
      <c r="A28" s="27"/>
      <c r="B28" s="23">
        <v>5.0</v>
      </c>
      <c r="C28" s="23" t="s">
        <v>65</v>
      </c>
      <c r="D28" s="23">
        <v>0.0</v>
      </c>
      <c r="E28" s="23">
        <v>0.0</v>
      </c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>IF(D28&gt;D27,1,0)+IF(E28&gt;E27,1,0)+IF(F28&gt;F27,1,0)+IF(G28&gt;G27,1,0)+IF(H28&gt;H27,1,0)</f>
        <v>0</v>
      </c>
      <c r="L28" s="24">
        <f t="shared" si="2"/>
        <v>0</v>
      </c>
      <c r="M28" s="24">
        <f>K27</f>
        <v>2</v>
      </c>
      <c r="N28" s="24">
        <f t="shared" si="3"/>
        <v>2</v>
      </c>
      <c r="O28" s="24">
        <f t="shared" si="4"/>
        <v>0</v>
      </c>
      <c r="P28" s="24">
        <f>COUNTIF(D27:H27,"&lt;&gt;") * 5 -SUM(D27:H27)</f>
        <v>5</v>
      </c>
      <c r="Q28" s="24">
        <f t="shared" si="5"/>
        <v>-5</v>
      </c>
      <c r="R28" s="24" t="s">
        <v>58</v>
      </c>
      <c r="S28" s="24" t="s">
        <v>58</v>
      </c>
      <c r="T28" s="25"/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29">
        <v>1.0</v>
      </c>
      <c r="C29" s="29" t="s">
        <v>62</v>
      </c>
      <c r="D29" s="29">
        <v>0.0</v>
      </c>
      <c r="E29" s="29">
        <v>0.0</v>
      </c>
      <c r="F29" s="29">
        <v>1.0</v>
      </c>
      <c r="G29" s="29">
        <v>0.0</v>
      </c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1</v>
      </c>
      <c r="L29" s="30">
        <f t="shared" si="2"/>
        <v>1</v>
      </c>
      <c r="M29" s="30">
        <f>K30</f>
        <v>2</v>
      </c>
      <c r="N29" s="30">
        <f t="shared" si="3"/>
        <v>4</v>
      </c>
      <c r="O29" s="30">
        <f t="shared" si="4"/>
        <v>1</v>
      </c>
      <c r="P29" s="30">
        <f>COUNTIF(D30:H30,"&lt;&gt;") * 5 -SUM(D30:H30)</f>
        <v>18</v>
      </c>
      <c r="Q29" s="30">
        <f t="shared" si="5"/>
        <v>-17</v>
      </c>
      <c r="R29" s="30" t="s">
        <v>58</v>
      </c>
      <c r="S29" s="30" t="s">
        <v>58</v>
      </c>
      <c r="T29" s="31"/>
      <c r="U29" s="32"/>
      <c r="V29" s="32"/>
      <c r="W29" s="32"/>
      <c r="X29" s="32"/>
      <c r="Y29" s="32"/>
      <c r="Z29" s="32"/>
    </row>
    <row r="30" ht="15.75" customHeight="1">
      <c r="A30" s="27"/>
      <c r="B30" s="29">
        <v>6.0</v>
      </c>
      <c r="C30" s="29" t="s">
        <v>61</v>
      </c>
      <c r="D30" s="29">
        <v>0.0</v>
      </c>
      <c r="E30" s="29">
        <v>1.0</v>
      </c>
      <c r="F30" s="29">
        <v>0.0</v>
      </c>
      <c r="G30" s="29">
        <v>1.0</v>
      </c>
      <c r="H30" s="30"/>
      <c r="I30" s="30">
        <f>IF(K30&gt;K29,1,0)</f>
        <v>1</v>
      </c>
      <c r="J30" s="30">
        <f t="shared" si="1"/>
        <v>0</v>
      </c>
      <c r="K30" s="30">
        <f>IF(D30&gt;D29,1,0)+IF(E30&gt;E29,1,0)+IF(F30&gt;F29,1,0)+IF(G30&gt;G29,1,0)+IF(H30&gt;H29,1,0)</f>
        <v>2</v>
      </c>
      <c r="L30" s="30">
        <f t="shared" si="2"/>
        <v>1</v>
      </c>
      <c r="M30" s="30">
        <f>K29</f>
        <v>1</v>
      </c>
      <c r="N30" s="30">
        <f t="shared" si="3"/>
        <v>4</v>
      </c>
      <c r="O30" s="30">
        <f t="shared" si="4"/>
        <v>2</v>
      </c>
      <c r="P30" s="30">
        <f>COUNTIF(D29:H29,"&lt;&gt;") * 5 -SUM(D29:H29)</f>
        <v>19</v>
      </c>
      <c r="Q30" s="30">
        <f t="shared" si="5"/>
        <v>-17</v>
      </c>
      <c r="R30" s="29">
        <v>1.0</v>
      </c>
      <c r="S30" s="30" t="s">
        <v>58</v>
      </c>
      <c r="T30" s="33" t="s">
        <v>66</v>
      </c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3">
        <v>5.0</v>
      </c>
      <c r="C31" s="23" t="s">
        <v>65</v>
      </c>
      <c r="D31" s="23">
        <v>5.0</v>
      </c>
      <c r="E31" s="23">
        <v>5.0</v>
      </c>
      <c r="F31" s="24"/>
      <c r="G31" s="24"/>
      <c r="H31" s="24"/>
      <c r="I31" s="24">
        <f>IF(K31&gt;K32,1,0)</f>
        <v>1</v>
      </c>
      <c r="J31" s="24">
        <f t="shared" si="1"/>
        <v>0</v>
      </c>
      <c r="K31" s="24">
        <f>IF(D31&gt;D32,1,0)+IF(E31&gt;E32,1,0)+IF(F31&gt;F32,1,0)+IF(G31&gt;G32,1,0)+IF(H31&gt;H32,1,0)</f>
        <v>2</v>
      </c>
      <c r="L31" s="24">
        <f t="shared" si="2"/>
        <v>0</v>
      </c>
      <c r="M31" s="24">
        <f>K32</f>
        <v>0</v>
      </c>
      <c r="N31" s="24">
        <f t="shared" si="3"/>
        <v>2</v>
      </c>
      <c r="O31" s="24">
        <f t="shared" si="4"/>
        <v>10</v>
      </c>
      <c r="P31" s="24">
        <f>COUNTIF(D32:H32,"&lt;&gt;") * 5 -SUM(D32:H32)</f>
        <v>10</v>
      </c>
      <c r="Q31" s="24">
        <f t="shared" si="5"/>
        <v>0</v>
      </c>
      <c r="R31" s="24" t="s">
        <v>58</v>
      </c>
      <c r="S31" s="24" t="s">
        <v>58</v>
      </c>
      <c r="T31" s="25"/>
      <c r="U31" s="26"/>
      <c r="V31" s="26"/>
      <c r="W31" s="26"/>
      <c r="X31" s="26"/>
      <c r="Y31" s="26"/>
      <c r="Z31" s="26"/>
    </row>
    <row r="32" ht="15.75" customHeight="1">
      <c r="A32" s="27"/>
      <c r="B32" s="23">
        <v>0.0</v>
      </c>
      <c r="C32" s="23" t="s">
        <v>63</v>
      </c>
      <c r="D32" s="23">
        <v>0.0</v>
      </c>
      <c r="E32" s="23">
        <v>0.0</v>
      </c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2</v>
      </c>
      <c r="N32" s="24">
        <f t="shared" si="3"/>
        <v>2</v>
      </c>
      <c r="O32" s="24">
        <f t="shared" si="4"/>
        <v>0</v>
      </c>
      <c r="P32" s="24">
        <f>COUNTIF(D31:H31,"&lt;&gt;") * 5 -SUM(D31:H31)</f>
        <v>0</v>
      </c>
      <c r="Q32" s="24">
        <f t="shared" si="5"/>
        <v>0</v>
      </c>
      <c r="R32" s="24" t="s">
        <v>58</v>
      </c>
      <c r="S32" s="24" t="s">
        <v>58</v>
      </c>
      <c r="T32" s="25"/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29">
        <v>3.0</v>
      </c>
      <c r="C33" s="29" t="s">
        <v>60</v>
      </c>
      <c r="D33" s="29">
        <v>3.0</v>
      </c>
      <c r="E33" s="29">
        <v>3.0</v>
      </c>
      <c r="F33" s="30"/>
      <c r="G33" s="30"/>
      <c r="H33" s="30"/>
      <c r="I33" s="30">
        <f>IF(K33&gt;K34,1,0)</f>
        <v>1</v>
      </c>
      <c r="J33" s="30">
        <f t="shared" si="1"/>
        <v>0</v>
      </c>
      <c r="K33" s="30">
        <f>IF(D33&gt;D34,1,0)+IF(E33&gt;E34,1,0)+IF(F33&gt;F34,1,0)+IF(G33&gt;G34,1,0)+IF(H33&gt;H34,1,0)</f>
        <v>2</v>
      </c>
      <c r="L33" s="30">
        <f t="shared" si="2"/>
        <v>0</v>
      </c>
      <c r="M33" s="30">
        <f>K34</f>
        <v>0</v>
      </c>
      <c r="N33" s="30">
        <f t="shared" si="3"/>
        <v>2</v>
      </c>
      <c r="O33" s="30">
        <f t="shared" si="4"/>
        <v>6</v>
      </c>
      <c r="P33" s="30">
        <f>COUNTIF(D34:H34,"&lt;&gt;") * 5 -SUM(D34:H34)</f>
        <v>10</v>
      </c>
      <c r="Q33" s="30">
        <f t="shared" si="5"/>
        <v>-4</v>
      </c>
      <c r="R33" s="30" t="s">
        <v>58</v>
      </c>
      <c r="S33" s="30" t="s">
        <v>58</v>
      </c>
      <c r="T33" s="31"/>
      <c r="U33" s="32"/>
      <c r="V33" s="32"/>
      <c r="W33" s="32"/>
      <c r="X33" s="32"/>
      <c r="Y33" s="32"/>
      <c r="Z33" s="32"/>
    </row>
    <row r="34" ht="15.75" customHeight="1">
      <c r="A34" s="27"/>
      <c r="B34" s="29">
        <v>2.0</v>
      </c>
      <c r="C34" s="29" t="s">
        <v>42</v>
      </c>
      <c r="D34" s="29">
        <v>0.0</v>
      </c>
      <c r="E34" s="29">
        <v>0.0</v>
      </c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2</v>
      </c>
      <c r="N34" s="30">
        <f t="shared" si="3"/>
        <v>2</v>
      </c>
      <c r="O34" s="30">
        <f t="shared" si="4"/>
        <v>0</v>
      </c>
      <c r="P34" s="30">
        <f>COUNTIF(D33:H33,"&lt;&gt;") * 5 -SUM(D33:H33)</f>
        <v>4</v>
      </c>
      <c r="Q34" s="30">
        <f t="shared" si="5"/>
        <v>-4</v>
      </c>
      <c r="R34" s="30" t="s">
        <v>58</v>
      </c>
      <c r="S34" s="30" t="s">
        <v>58</v>
      </c>
      <c r="T34" s="31"/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3">
        <v>3.0</v>
      </c>
      <c r="C35" s="23" t="s">
        <v>60</v>
      </c>
      <c r="D35" s="23">
        <v>0.0</v>
      </c>
      <c r="E35" s="23">
        <v>0.0</v>
      </c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2</v>
      </c>
      <c r="N35" s="24">
        <f t="shared" si="3"/>
        <v>2</v>
      </c>
      <c r="O35" s="24">
        <f t="shared" si="4"/>
        <v>0</v>
      </c>
      <c r="P35" s="24">
        <f>COUNTIF(D36:H36,"&lt;&gt;") * 5 -SUM(D36:H36)</f>
        <v>4</v>
      </c>
      <c r="Q35" s="24">
        <f t="shared" si="5"/>
        <v>-4</v>
      </c>
      <c r="R35" s="24" t="s">
        <v>58</v>
      </c>
      <c r="S35" s="24" t="s">
        <v>58</v>
      </c>
      <c r="T35" s="25"/>
      <c r="U35" s="26"/>
      <c r="V35" s="26"/>
      <c r="W35" s="26"/>
      <c r="X35" s="26"/>
      <c r="Y35" s="26"/>
      <c r="Z35" s="26"/>
    </row>
    <row r="36" ht="15.75" customHeight="1">
      <c r="A36" s="27"/>
      <c r="B36" s="23">
        <v>4.0</v>
      </c>
      <c r="C36" s="23" t="s">
        <v>64</v>
      </c>
      <c r="D36" s="23">
        <v>2.0</v>
      </c>
      <c r="E36" s="23">
        <v>4.0</v>
      </c>
      <c r="F36" s="24"/>
      <c r="G36" s="24"/>
      <c r="H36" s="24"/>
      <c r="I36" s="24">
        <f>IF(K36&gt;K35,1,0)</f>
        <v>1</v>
      </c>
      <c r="J36" s="24">
        <f t="shared" si="1"/>
        <v>0</v>
      </c>
      <c r="K36" s="24">
        <f>IF(D36&gt;D35,1,0)+IF(E36&gt;E35,1,0)+IF(F36&gt;F35,1,0)+IF(G36&gt;G35,1,0)+IF(H36&gt;H35,1,0)</f>
        <v>2</v>
      </c>
      <c r="L36" s="24">
        <f t="shared" si="2"/>
        <v>0</v>
      </c>
      <c r="M36" s="24">
        <f>K35</f>
        <v>0</v>
      </c>
      <c r="N36" s="24">
        <f t="shared" si="3"/>
        <v>2</v>
      </c>
      <c r="O36" s="24">
        <f t="shared" si="4"/>
        <v>6</v>
      </c>
      <c r="P36" s="24">
        <f>COUNTIF(D35:H35,"&lt;&gt;") * 5 -SUM(D35:H35)</f>
        <v>10</v>
      </c>
      <c r="Q36" s="24">
        <f t="shared" si="5"/>
        <v>-4</v>
      </c>
      <c r="R36" s="24" t="s">
        <v>58</v>
      </c>
      <c r="S36" s="24" t="s">
        <v>58</v>
      </c>
      <c r="T36" s="25"/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29">
        <v>5.0</v>
      </c>
      <c r="C37" s="29" t="s">
        <v>65</v>
      </c>
      <c r="D37" s="29">
        <v>5.0</v>
      </c>
      <c r="E37" s="29">
        <v>5.0</v>
      </c>
      <c r="F37" s="30"/>
      <c r="G37" s="30"/>
      <c r="H37" s="30"/>
      <c r="I37" s="30">
        <f>IF(K37&gt;K38,1,0)</f>
        <v>1</v>
      </c>
      <c r="J37" s="30">
        <f t="shared" si="1"/>
        <v>0</v>
      </c>
      <c r="K37" s="30">
        <f>IF(D37&gt;D38,1,0)+IF(E37&gt;E38,1,0)+IF(F37&gt;F38,1,0)+IF(G37&gt;G38,1,0)+IF(H37&gt;H38,1,0)</f>
        <v>2</v>
      </c>
      <c r="L37" s="30">
        <f t="shared" si="2"/>
        <v>0</v>
      </c>
      <c r="M37" s="30">
        <f>K38</f>
        <v>0</v>
      </c>
      <c r="N37" s="30">
        <f t="shared" si="3"/>
        <v>2</v>
      </c>
      <c r="O37" s="30">
        <f t="shared" si="4"/>
        <v>10</v>
      </c>
      <c r="P37" s="30">
        <f>COUNTIF(D38:H38,"&lt;&gt;") * 5 -SUM(D38:H38)</f>
        <v>10</v>
      </c>
      <c r="Q37" s="30">
        <f t="shared" si="5"/>
        <v>0</v>
      </c>
      <c r="R37" s="30" t="s">
        <v>58</v>
      </c>
      <c r="S37" s="30" t="s">
        <v>58</v>
      </c>
      <c r="T37" s="31"/>
      <c r="U37" s="32"/>
      <c r="V37" s="32"/>
      <c r="W37" s="32"/>
      <c r="X37" s="32"/>
      <c r="Y37" s="32"/>
      <c r="Z37" s="32"/>
    </row>
    <row r="38" ht="15.75" customHeight="1">
      <c r="A38" s="27"/>
      <c r="B38" s="29">
        <v>1.0</v>
      </c>
      <c r="C38" s="29" t="s">
        <v>62</v>
      </c>
      <c r="D38" s="29">
        <v>0.0</v>
      </c>
      <c r="E38" s="29">
        <v>0.0</v>
      </c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2</v>
      </c>
      <c r="N38" s="30">
        <f t="shared" si="3"/>
        <v>2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58</v>
      </c>
      <c r="S38" s="30" t="s">
        <v>58</v>
      </c>
      <c r="T38" s="31"/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3">
        <v>6.0</v>
      </c>
      <c r="C39" s="23" t="s">
        <v>61</v>
      </c>
      <c r="D39" s="23">
        <v>0.0</v>
      </c>
      <c r="E39" s="23">
        <v>0.0</v>
      </c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2</v>
      </c>
      <c r="N39" s="24">
        <f t="shared" si="3"/>
        <v>2</v>
      </c>
      <c r="O39" s="24">
        <f t="shared" si="4"/>
        <v>0</v>
      </c>
      <c r="P39" s="24">
        <f>COUNTIF(D40:H40,"&lt;&gt;") * 5 -SUM(D40:H40)</f>
        <v>4</v>
      </c>
      <c r="Q39" s="24">
        <f t="shared" si="5"/>
        <v>-4</v>
      </c>
      <c r="R39" s="24" t="s">
        <v>58</v>
      </c>
      <c r="S39" s="24" t="s">
        <v>58</v>
      </c>
      <c r="T39" s="25"/>
      <c r="U39" s="26"/>
      <c r="V39" s="26"/>
      <c r="W39" s="26"/>
      <c r="X39" s="26"/>
      <c r="Y39" s="26"/>
      <c r="Z39" s="26"/>
    </row>
    <row r="40" ht="15.75" customHeight="1">
      <c r="A40" s="27"/>
      <c r="B40" s="23">
        <v>4.0</v>
      </c>
      <c r="C40" s="23" t="s">
        <v>64</v>
      </c>
      <c r="D40" s="23">
        <v>3.0</v>
      </c>
      <c r="E40" s="23">
        <v>3.0</v>
      </c>
      <c r="F40" s="24"/>
      <c r="G40" s="24"/>
      <c r="H40" s="24"/>
      <c r="I40" s="24">
        <f>IF(K40&gt;K39,1,0)</f>
        <v>1</v>
      </c>
      <c r="J40" s="24">
        <f t="shared" si="1"/>
        <v>0</v>
      </c>
      <c r="K40" s="24">
        <f>IF(D40&gt;D39,1,0)+IF(E40&gt;E39,1,0)+IF(F40&gt;F39,1,0)+IF(G40&gt;G39,1,0)+IF(H40&gt;H39,1,0)</f>
        <v>2</v>
      </c>
      <c r="L40" s="24">
        <f t="shared" si="2"/>
        <v>0</v>
      </c>
      <c r="M40" s="24">
        <f>K39</f>
        <v>0</v>
      </c>
      <c r="N40" s="24">
        <f t="shared" si="3"/>
        <v>2</v>
      </c>
      <c r="O40" s="24">
        <f t="shared" si="4"/>
        <v>6</v>
      </c>
      <c r="P40" s="24">
        <f>COUNTIF(D39:H39,"&lt;&gt;") * 5 -SUM(D39:H39)</f>
        <v>10</v>
      </c>
      <c r="Q40" s="24">
        <f t="shared" si="5"/>
        <v>-4</v>
      </c>
      <c r="R40" s="24" t="s">
        <v>58</v>
      </c>
      <c r="S40" s="24" t="s">
        <v>58</v>
      </c>
      <c r="T40" s="25"/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29">
        <v>0.0</v>
      </c>
      <c r="C41" s="29" t="s">
        <v>63</v>
      </c>
      <c r="D41" s="29">
        <v>4.0</v>
      </c>
      <c r="E41" s="29">
        <v>2.0</v>
      </c>
      <c r="F41" s="29"/>
      <c r="G41" s="30"/>
      <c r="H41" s="30"/>
      <c r="I41" s="30">
        <f>IF(K41&gt;K42,1,0)</f>
        <v>1</v>
      </c>
      <c r="J41" s="30">
        <f t="shared" si="1"/>
        <v>0</v>
      </c>
      <c r="K41" s="30">
        <f>IF(D41&gt;D42,1,0)+IF(E41&gt;E42,1,0)+IF(F41&gt;F42,1,0)+IF(G41&gt;G42,1,0)+IF(H41&gt;H42,1,0)</f>
        <v>2</v>
      </c>
      <c r="L41" s="30">
        <f t="shared" si="2"/>
        <v>0</v>
      </c>
      <c r="M41" s="30">
        <f>K42</f>
        <v>0</v>
      </c>
      <c r="N41" s="30">
        <f t="shared" si="3"/>
        <v>2</v>
      </c>
      <c r="O41" s="30">
        <f t="shared" si="4"/>
        <v>6</v>
      </c>
      <c r="P41" s="30">
        <f>COUNTIF(D42:H42,"&lt;&gt;") * 5 -SUM(D42:H42)</f>
        <v>10</v>
      </c>
      <c r="Q41" s="30">
        <f t="shared" si="5"/>
        <v>-4</v>
      </c>
      <c r="R41" s="30" t="s">
        <v>58</v>
      </c>
      <c r="S41" s="30" t="s">
        <v>58</v>
      </c>
      <c r="T41" s="31"/>
      <c r="U41" s="32"/>
      <c r="V41" s="32"/>
      <c r="W41" s="32"/>
      <c r="X41" s="32"/>
      <c r="Y41" s="32"/>
      <c r="Z41" s="32"/>
    </row>
    <row r="42" ht="15.75" customHeight="1">
      <c r="A42" s="27"/>
      <c r="B42" s="29">
        <v>2.0</v>
      </c>
      <c r="C42" s="29" t="s">
        <v>42</v>
      </c>
      <c r="D42" s="29">
        <v>0.0</v>
      </c>
      <c r="E42" s="29">
        <v>0.0</v>
      </c>
      <c r="F42" s="29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2</v>
      </c>
      <c r="N42" s="30">
        <f t="shared" si="3"/>
        <v>2</v>
      </c>
      <c r="O42" s="30">
        <f t="shared" si="4"/>
        <v>0</v>
      </c>
      <c r="P42" s="30">
        <f>COUNTIF(D41:H41,"&lt;&gt;") * 5 -SUM(D41:H41)</f>
        <v>4</v>
      </c>
      <c r="Q42" s="30">
        <f t="shared" si="5"/>
        <v>-4</v>
      </c>
      <c r="R42" s="30" t="s">
        <v>58</v>
      </c>
      <c r="S42" s="30" t="s">
        <v>58</v>
      </c>
      <c r="T42" s="31"/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3">
        <v>5.0</v>
      </c>
      <c r="C43" s="23" t="s">
        <v>65</v>
      </c>
      <c r="D43" s="23">
        <v>0.0</v>
      </c>
      <c r="E43" s="23">
        <v>3.0</v>
      </c>
      <c r="F43" s="23">
        <v>4.0</v>
      </c>
      <c r="G43" s="24"/>
      <c r="H43" s="24"/>
      <c r="I43" s="24">
        <f>IF(K43&gt;K44,1,0)</f>
        <v>1</v>
      </c>
      <c r="J43" s="24">
        <f t="shared" si="1"/>
        <v>0</v>
      </c>
      <c r="K43" s="24">
        <f>IF(D43&gt;D44,1,0)+IF(E43&gt;E44,1,0)+IF(F43&gt;F44,1,0)+IF(G43&gt;G44,1,0)+IF(H43&gt;H44,1,0)</f>
        <v>2</v>
      </c>
      <c r="L43" s="24">
        <f t="shared" si="2"/>
        <v>1</v>
      </c>
      <c r="M43" s="24">
        <f>K44</f>
        <v>0</v>
      </c>
      <c r="N43" s="24">
        <f t="shared" si="3"/>
        <v>3</v>
      </c>
      <c r="O43" s="24">
        <f t="shared" si="4"/>
        <v>7</v>
      </c>
      <c r="P43" s="24">
        <f>COUNTIF(D44:H44,"&lt;&gt;") * 5 -SUM(D44:H44)</f>
        <v>15</v>
      </c>
      <c r="Q43" s="24">
        <f t="shared" si="5"/>
        <v>-8</v>
      </c>
      <c r="R43" s="24" t="s">
        <v>58</v>
      </c>
      <c r="S43" s="24" t="s">
        <v>58</v>
      </c>
      <c r="T43" s="25"/>
      <c r="U43" s="26"/>
      <c r="V43" s="26"/>
      <c r="W43" s="26"/>
      <c r="X43" s="26"/>
      <c r="Y43" s="26"/>
      <c r="Z43" s="26"/>
    </row>
    <row r="44" ht="15.75" customHeight="1">
      <c r="A44" s="27"/>
      <c r="B44" s="23">
        <v>3.0</v>
      </c>
      <c r="C44" s="23" t="s">
        <v>60</v>
      </c>
      <c r="D44" s="23">
        <v>0.0</v>
      </c>
      <c r="E44" s="23">
        <v>0.0</v>
      </c>
      <c r="F44" s="23">
        <v>0.0</v>
      </c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1</v>
      </c>
      <c r="M44" s="24">
        <f>K43</f>
        <v>2</v>
      </c>
      <c r="N44" s="24">
        <f t="shared" si="3"/>
        <v>3</v>
      </c>
      <c r="O44" s="24">
        <f t="shared" si="4"/>
        <v>0</v>
      </c>
      <c r="P44" s="24">
        <f>COUNTIF(D43:H43,"&lt;&gt;") * 5 -SUM(D43:H43)</f>
        <v>8</v>
      </c>
      <c r="Q44" s="24">
        <f t="shared" si="5"/>
        <v>-8</v>
      </c>
      <c r="R44" s="24" t="s">
        <v>58</v>
      </c>
      <c r="S44" s="24" t="s">
        <v>58</v>
      </c>
      <c r="T44" s="25"/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58</v>
      </c>
      <c r="C45" s="30" t="s">
        <v>58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58</v>
      </c>
      <c r="S45" s="30" t="s">
        <v>58</v>
      </c>
      <c r="T45" s="31"/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58</v>
      </c>
      <c r="C46" s="30" t="s">
        <v>58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58</v>
      </c>
      <c r="S46" s="30" t="s">
        <v>58</v>
      </c>
      <c r="T46" s="31"/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58</v>
      </c>
      <c r="C47" s="24" t="s">
        <v>58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58</v>
      </c>
      <c r="S47" s="24" t="s">
        <v>58</v>
      </c>
      <c r="T47" s="25"/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58</v>
      </c>
      <c r="C48" s="24" t="s">
        <v>58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58</v>
      </c>
      <c r="S48" s="24" t="s">
        <v>58</v>
      </c>
      <c r="T48" s="25"/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58</v>
      </c>
      <c r="C49" s="30" t="s">
        <v>58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58</v>
      </c>
      <c r="S49" s="30" t="s">
        <v>58</v>
      </c>
      <c r="T49" s="31"/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58</v>
      </c>
      <c r="C50" s="30" t="s">
        <v>58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58</v>
      </c>
      <c r="S50" s="30" t="s">
        <v>58</v>
      </c>
      <c r="T50" s="31"/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58</v>
      </c>
      <c r="C51" s="24" t="s">
        <v>58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58</v>
      </c>
      <c r="S51" s="24" t="s">
        <v>58</v>
      </c>
      <c r="T51" s="25"/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58</v>
      </c>
      <c r="C52" s="24" t="s">
        <v>58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58</v>
      </c>
      <c r="S52" s="24" t="s">
        <v>58</v>
      </c>
      <c r="T52" s="25"/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58</v>
      </c>
      <c r="C53" s="30" t="s">
        <v>58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58</v>
      </c>
      <c r="S53" s="30" t="s">
        <v>58</v>
      </c>
      <c r="T53" s="31"/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58</v>
      </c>
      <c r="C54" s="30" t="s">
        <v>58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58</v>
      </c>
      <c r="S54" s="30" t="s">
        <v>58</v>
      </c>
      <c r="T54" s="31"/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58</v>
      </c>
      <c r="C55" s="24" t="s">
        <v>58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58</v>
      </c>
      <c r="S55" s="24" t="s">
        <v>58</v>
      </c>
      <c r="T55" s="25"/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58</v>
      </c>
      <c r="C56" s="24" t="s">
        <v>58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58</v>
      </c>
      <c r="S56" s="24" t="s">
        <v>58</v>
      </c>
      <c r="T56" s="25"/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58</v>
      </c>
      <c r="C57" s="30" t="s">
        <v>58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58</v>
      </c>
      <c r="S57" s="30" t="s">
        <v>58</v>
      </c>
      <c r="T57" s="31"/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58</v>
      </c>
      <c r="C58" s="30" t="s">
        <v>58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58</v>
      </c>
      <c r="S58" s="30" t="s">
        <v>58</v>
      </c>
      <c r="T58" s="31"/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58</v>
      </c>
      <c r="C59" s="24" t="s">
        <v>58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58</v>
      </c>
      <c r="S59" s="24" t="s">
        <v>58</v>
      </c>
      <c r="T59" s="25"/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58</v>
      </c>
      <c r="C60" s="24" t="s">
        <v>58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58</v>
      </c>
      <c r="S60" s="24" t="s">
        <v>58</v>
      </c>
      <c r="T60" s="25"/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58</v>
      </c>
      <c r="C61" s="30" t="s">
        <v>58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58</v>
      </c>
      <c r="S61" s="30" t="s">
        <v>58</v>
      </c>
      <c r="T61" s="31"/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58</v>
      </c>
      <c r="C62" s="30" t="s">
        <v>58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58</v>
      </c>
      <c r="S62" s="30" t="s">
        <v>58</v>
      </c>
      <c r="T62" s="31"/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58</v>
      </c>
      <c r="C63" s="24" t="s">
        <v>58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58</v>
      </c>
      <c r="S63" s="24" t="s">
        <v>58</v>
      </c>
      <c r="T63" s="25"/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58</v>
      </c>
      <c r="C64" s="24" t="s">
        <v>58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58</v>
      </c>
      <c r="S64" s="24" t="s">
        <v>58</v>
      </c>
      <c r="T64" s="25"/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58</v>
      </c>
      <c r="C65" s="30" t="s">
        <v>58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58</v>
      </c>
      <c r="S65" s="30" t="s">
        <v>58</v>
      </c>
      <c r="T65" s="31"/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58</v>
      </c>
      <c r="C66" s="30" t="s">
        <v>58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58</v>
      </c>
      <c r="S66" s="30" t="s">
        <v>58</v>
      </c>
      <c r="T66" s="31"/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58</v>
      </c>
      <c r="C67" s="24" t="s">
        <v>58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58</v>
      </c>
      <c r="S67" s="24" t="s">
        <v>58</v>
      </c>
      <c r="T67" s="25"/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58</v>
      </c>
      <c r="C68" s="24" t="s">
        <v>58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58</v>
      </c>
      <c r="S68" s="24" t="s">
        <v>58</v>
      </c>
      <c r="T68" s="25"/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58</v>
      </c>
      <c r="C69" s="30" t="s">
        <v>58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58</v>
      </c>
      <c r="S69" s="30" t="s">
        <v>58</v>
      </c>
      <c r="T69" s="31"/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58</v>
      </c>
      <c r="C70" s="30" t="s">
        <v>58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58</v>
      </c>
      <c r="S70" s="30" t="s">
        <v>58</v>
      </c>
      <c r="T70" s="31"/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58</v>
      </c>
      <c r="C71" s="24" t="s">
        <v>58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58</v>
      </c>
      <c r="S71" s="24" t="s">
        <v>58</v>
      </c>
      <c r="T71" s="25"/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58</v>
      </c>
      <c r="C72" s="24" t="s">
        <v>58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58</v>
      </c>
      <c r="S72" s="24" t="s">
        <v>58</v>
      </c>
      <c r="T72" s="25"/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58</v>
      </c>
      <c r="C73" s="30" t="s">
        <v>58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58</v>
      </c>
      <c r="S73" s="30" t="s">
        <v>58</v>
      </c>
      <c r="T73" s="31"/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58</v>
      </c>
      <c r="C74" s="30" t="s">
        <v>58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58</v>
      </c>
      <c r="S74" s="30" t="s">
        <v>58</v>
      </c>
      <c r="T74" s="31"/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58</v>
      </c>
      <c r="C75" s="24" t="s">
        <v>58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58</v>
      </c>
      <c r="S75" s="24" t="s">
        <v>58</v>
      </c>
      <c r="T75" s="25"/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58</v>
      </c>
      <c r="C76" s="24" t="s">
        <v>58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58</v>
      </c>
      <c r="S76" s="24" t="s">
        <v>58</v>
      </c>
      <c r="T76" s="25"/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58</v>
      </c>
      <c r="C77" s="30" t="s">
        <v>58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58</v>
      </c>
      <c r="S77" s="30" t="s">
        <v>58</v>
      </c>
      <c r="T77" s="31"/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58</v>
      </c>
      <c r="C78" s="30" t="s">
        <v>58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58</v>
      </c>
      <c r="S78" s="30" t="s">
        <v>58</v>
      </c>
      <c r="T78" s="31"/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58</v>
      </c>
      <c r="C79" s="24" t="s">
        <v>58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58</v>
      </c>
      <c r="S79" s="24" t="s">
        <v>58</v>
      </c>
      <c r="T79" s="25"/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58</v>
      </c>
      <c r="C80" s="24" t="s">
        <v>58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58</v>
      </c>
      <c r="S80" s="24" t="s">
        <v>58</v>
      </c>
      <c r="T80" s="25"/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58</v>
      </c>
      <c r="C81" s="30" t="s">
        <v>58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58</v>
      </c>
      <c r="S81" s="30" t="s">
        <v>58</v>
      </c>
      <c r="T81" s="31"/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58</v>
      </c>
      <c r="C82" s="30" t="s">
        <v>58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58</v>
      </c>
      <c r="S82" s="30" t="s">
        <v>58</v>
      </c>
      <c r="T82" s="31"/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58</v>
      </c>
      <c r="C83" s="24" t="s">
        <v>58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58</v>
      </c>
      <c r="S83" s="24" t="s">
        <v>58</v>
      </c>
      <c r="T83" s="25"/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58</v>
      </c>
      <c r="C84" s="24" t="s">
        <v>58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58</v>
      </c>
      <c r="S84" s="24" t="s">
        <v>58</v>
      </c>
      <c r="T84" s="25"/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58</v>
      </c>
      <c r="C85" s="30" t="s">
        <v>58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58</v>
      </c>
      <c r="S85" s="30" t="s">
        <v>58</v>
      </c>
      <c r="T85" s="31"/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58</v>
      </c>
      <c r="C86" s="30" t="s">
        <v>58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58</v>
      </c>
      <c r="S86" s="30" t="s">
        <v>58</v>
      </c>
      <c r="T86" s="31"/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58</v>
      </c>
      <c r="C87" s="24" t="s">
        <v>58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58</v>
      </c>
      <c r="S87" s="24" t="s">
        <v>58</v>
      </c>
      <c r="T87" s="25"/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58</v>
      </c>
      <c r="C88" s="24" t="s">
        <v>58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58</v>
      </c>
      <c r="S88" s="24" t="s">
        <v>58</v>
      </c>
      <c r="T88" s="25"/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58</v>
      </c>
      <c r="C89" s="30" t="s">
        <v>58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58</v>
      </c>
      <c r="S89" s="30" t="s">
        <v>58</v>
      </c>
      <c r="T89" s="31"/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58</v>
      </c>
      <c r="C90" s="30" t="s">
        <v>58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58</v>
      </c>
      <c r="S90" s="30" t="s">
        <v>58</v>
      </c>
      <c r="T90" s="31"/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58</v>
      </c>
      <c r="C91" s="24" t="s">
        <v>58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58</v>
      </c>
      <c r="S91" s="24" t="s">
        <v>58</v>
      </c>
      <c r="T91" s="25"/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58</v>
      </c>
      <c r="C92" s="24" t="s">
        <v>58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58</v>
      </c>
      <c r="S92" s="24" t="s">
        <v>58</v>
      </c>
      <c r="T92" s="25"/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58</v>
      </c>
      <c r="C93" s="30" t="s">
        <v>58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58</v>
      </c>
      <c r="S93" s="30" t="s">
        <v>58</v>
      </c>
      <c r="T93" s="31"/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58</v>
      </c>
      <c r="C94" s="30" t="s">
        <v>58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58</v>
      </c>
      <c r="S94" s="30" t="s">
        <v>58</v>
      </c>
      <c r="T94" s="31"/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58</v>
      </c>
      <c r="C95" s="24" t="s">
        <v>58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58</v>
      </c>
      <c r="S95" s="24" t="s">
        <v>58</v>
      </c>
      <c r="T95" s="25"/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58</v>
      </c>
      <c r="C96" s="24" t="s">
        <v>58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58</v>
      </c>
      <c r="S96" s="24" t="s">
        <v>58</v>
      </c>
      <c r="T96" s="25"/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58</v>
      </c>
      <c r="C97" s="30" t="s">
        <v>58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58</v>
      </c>
      <c r="S97" s="30" t="s">
        <v>58</v>
      </c>
      <c r="T97" s="31"/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58</v>
      </c>
      <c r="C98" s="30" t="s">
        <v>58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58</v>
      </c>
      <c r="S98" s="30" t="s">
        <v>58</v>
      </c>
      <c r="T98" s="31"/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58</v>
      </c>
      <c r="C99" s="24" t="s">
        <v>58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58</v>
      </c>
      <c r="S99" s="24" t="s">
        <v>58</v>
      </c>
      <c r="T99" s="25"/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58</v>
      </c>
      <c r="C100" s="24" t="s">
        <v>58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58</v>
      </c>
      <c r="S100" s="24" t="s">
        <v>58</v>
      </c>
      <c r="T100" s="25"/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58</v>
      </c>
      <c r="C101" s="30" t="s">
        <v>58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58</v>
      </c>
      <c r="S101" s="30" t="s">
        <v>58</v>
      </c>
      <c r="T101" s="31"/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58</v>
      </c>
      <c r="C102" s="30" t="s">
        <v>58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58</v>
      </c>
      <c r="S102" s="30" t="s">
        <v>58</v>
      </c>
      <c r="T102" s="31"/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58</v>
      </c>
      <c r="C103" s="24" t="s">
        <v>58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58</v>
      </c>
      <c r="S103" s="24" t="s">
        <v>58</v>
      </c>
      <c r="T103" s="25"/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58</v>
      </c>
      <c r="C104" s="24" t="s">
        <v>58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58</v>
      </c>
      <c r="S104" s="24" t="s">
        <v>58</v>
      </c>
      <c r="T104" s="25"/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58</v>
      </c>
      <c r="C105" s="30" t="s">
        <v>58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58</v>
      </c>
      <c r="S105" s="30" t="s">
        <v>58</v>
      </c>
      <c r="T105" s="31"/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58</v>
      </c>
      <c r="C106" s="30" t="s">
        <v>58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58</v>
      </c>
      <c r="S106" s="30" t="s">
        <v>58</v>
      </c>
      <c r="T106" s="31"/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58</v>
      </c>
      <c r="C107" s="24" t="s">
        <v>58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58</v>
      </c>
      <c r="S107" s="24" t="s">
        <v>58</v>
      </c>
      <c r="T107" s="25"/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58</v>
      </c>
      <c r="C108" s="24" t="s">
        <v>58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58</v>
      </c>
      <c r="S108" s="24" t="s">
        <v>58</v>
      </c>
      <c r="T108" s="25"/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58</v>
      </c>
      <c r="C109" s="30" t="s">
        <v>58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58</v>
      </c>
      <c r="S109" s="30" t="s">
        <v>58</v>
      </c>
      <c r="T109" s="31"/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58</v>
      </c>
      <c r="C110" s="30" t="s">
        <v>58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58</v>
      </c>
      <c r="S110" s="30" t="s">
        <v>58</v>
      </c>
      <c r="T110" s="31"/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58</v>
      </c>
      <c r="C111" s="24" t="s">
        <v>58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58</v>
      </c>
      <c r="S111" s="24" t="s">
        <v>58</v>
      </c>
      <c r="T111" s="25"/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58</v>
      </c>
      <c r="C112" s="24" t="s">
        <v>58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58</v>
      </c>
      <c r="S112" s="24" t="s">
        <v>58</v>
      </c>
      <c r="T112" s="25"/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58</v>
      </c>
      <c r="C113" s="30" t="s">
        <v>58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58</v>
      </c>
      <c r="S113" s="30" t="s">
        <v>58</v>
      </c>
      <c r="T113" s="31"/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58</v>
      </c>
      <c r="C114" s="30" t="s">
        <v>58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58</v>
      </c>
      <c r="S114" s="30" t="s">
        <v>58</v>
      </c>
      <c r="T114" s="31"/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58</v>
      </c>
      <c r="C115" s="24" t="s">
        <v>58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58</v>
      </c>
      <c r="S115" s="24" t="s">
        <v>58</v>
      </c>
      <c r="T115" s="25"/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58</v>
      </c>
      <c r="C116" s="24" t="s">
        <v>58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58</v>
      </c>
      <c r="S116" s="24" t="s">
        <v>58</v>
      </c>
      <c r="T116" s="25"/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58</v>
      </c>
      <c r="C117" s="30" t="s">
        <v>58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58</v>
      </c>
      <c r="S117" s="30" t="s">
        <v>58</v>
      </c>
      <c r="T117" s="31"/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58</v>
      </c>
      <c r="C118" s="30" t="s">
        <v>58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58</v>
      </c>
      <c r="S118" s="30" t="s">
        <v>58</v>
      </c>
      <c r="T118" s="31"/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58</v>
      </c>
      <c r="C119" s="24" t="s">
        <v>58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58</v>
      </c>
      <c r="S119" s="24" t="s">
        <v>58</v>
      </c>
      <c r="T119" s="25"/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58</v>
      </c>
      <c r="C120" s="24" t="s">
        <v>58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58</v>
      </c>
      <c r="S120" s="24" t="s">
        <v>58</v>
      </c>
      <c r="T120" s="25"/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58</v>
      </c>
      <c r="C121" s="30" t="s">
        <v>58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58</v>
      </c>
      <c r="S121" s="30" t="s">
        <v>58</v>
      </c>
      <c r="T121" s="31"/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58</v>
      </c>
      <c r="C122" s="30" t="s">
        <v>58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58</v>
      </c>
      <c r="S122" s="30" t="s">
        <v>58</v>
      </c>
      <c r="T122" s="31"/>
      <c r="U122" s="32"/>
      <c r="V122" s="32"/>
      <c r="W122" s="32"/>
      <c r="X122" s="32"/>
      <c r="Y122" s="32"/>
      <c r="Z122" s="32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  <row r="862" ht="15.75" customHeight="1">
      <c r="T862" s="18"/>
    </row>
    <row r="863" ht="15.75" customHeight="1">
      <c r="T863" s="18"/>
    </row>
    <row r="864" ht="15.75" customHeight="1">
      <c r="T864" s="18"/>
    </row>
    <row r="865" ht="15.75" customHeight="1">
      <c r="T865" s="18"/>
    </row>
    <row r="866" ht="15.75" customHeight="1">
      <c r="T866" s="18"/>
    </row>
    <row r="867" ht="15.75" customHeight="1">
      <c r="T867" s="18"/>
    </row>
    <row r="868" ht="15.75" customHeight="1">
      <c r="T868" s="18"/>
    </row>
    <row r="869" ht="15.75" customHeight="1">
      <c r="T869" s="18"/>
    </row>
    <row r="870" ht="15.75" customHeight="1">
      <c r="T870" s="18"/>
    </row>
    <row r="871" ht="15.75" customHeight="1">
      <c r="T871" s="18"/>
    </row>
    <row r="872" ht="15.75" customHeight="1">
      <c r="T872" s="18"/>
    </row>
    <row r="873" ht="15.75" customHeight="1">
      <c r="T873" s="18"/>
    </row>
    <row r="874" ht="15.75" customHeight="1">
      <c r="T874" s="18"/>
    </row>
    <row r="875" ht="15.75" customHeight="1">
      <c r="T875" s="18"/>
    </row>
    <row r="876" ht="15.75" customHeight="1">
      <c r="T876" s="18"/>
    </row>
    <row r="877" ht="15.75" customHeight="1">
      <c r="T877" s="18"/>
    </row>
    <row r="878" ht="15.75" customHeight="1">
      <c r="T878" s="18"/>
    </row>
    <row r="879" ht="15.75" customHeight="1">
      <c r="T879" s="18"/>
    </row>
    <row r="880" ht="15.75" customHeight="1">
      <c r="T880" s="18"/>
    </row>
    <row r="881" ht="15.75" customHeight="1">
      <c r="T881" s="18"/>
    </row>
    <row r="882" ht="15.75" customHeight="1">
      <c r="T882" s="18"/>
    </row>
    <row r="883" ht="15.75" customHeight="1">
      <c r="T883" s="18"/>
    </row>
    <row r="884" ht="15.75" customHeight="1">
      <c r="T884" s="18"/>
    </row>
    <row r="885" ht="15.75" customHeight="1">
      <c r="T885" s="18"/>
    </row>
    <row r="886" ht="15.75" customHeight="1">
      <c r="T886" s="18"/>
    </row>
    <row r="887" ht="15.75" customHeight="1">
      <c r="T887" s="18"/>
    </row>
    <row r="888" ht="15.75" customHeight="1">
      <c r="T888" s="18"/>
    </row>
    <row r="889" ht="15.75" customHeight="1">
      <c r="T889" s="18"/>
    </row>
    <row r="890" ht="15.75" customHeight="1">
      <c r="T890" s="18"/>
    </row>
    <row r="891" ht="15.75" customHeight="1">
      <c r="T891" s="18"/>
    </row>
    <row r="892" ht="15.75" customHeight="1">
      <c r="T892" s="18"/>
    </row>
    <row r="893" ht="15.75" customHeight="1">
      <c r="T893" s="18"/>
    </row>
    <row r="894" ht="15.75" customHeight="1">
      <c r="T894" s="18"/>
    </row>
    <row r="895" ht="15.75" customHeight="1">
      <c r="T895" s="18"/>
    </row>
    <row r="896" ht="15.75" customHeight="1">
      <c r="T896" s="18"/>
    </row>
    <row r="897" ht="15.75" customHeight="1">
      <c r="T897" s="18"/>
    </row>
    <row r="898" ht="15.75" customHeight="1">
      <c r="T898" s="18"/>
    </row>
    <row r="899" ht="15.75" customHeight="1">
      <c r="T899" s="18"/>
    </row>
    <row r="900" ht="15.75" customHeight="1">
      <c r="T900" s="18"/>
    </row>
    <row r="901" ht="15.75" customHeight="1">
      <c r="T901" s="18"/>
    </row>
    <row r="902" ht="15.75" customHeight="1">
      <c r="T902" s="18"/>
    </row>
    <row r="903" ht="15.75" customHeight="1">
      <c r="T903" s="18"/>
    </row>
    <row r="904" ht="15.75" customHeight="1">
      <c r="T904" s="18"/>
    </row>
    <row r="905" ht="15.75" customHeight="1">
      <c r="T905" s="18"/>
    </row>
    <row r="906" ht="15.75" customHeight="1">
      <c r="T906" s="18"/>
    </row>
    <row r="907" ht="15.75" customHeight="1">
      <c r="T907" s="18"/>
    </row>
    <row r="908" ht="15.75" customHeight="1">
      <c r="T908" s="18"/>
    </row>
    <row r="909" ht="15.75" customHeight="1">
      <c r="T909" s="18"/>
    </row>
    <row r="910" ht="15.75" customHeight="1">
      <c r="T910" s="18"/>
    </row>
    <row r="911" ht="15.75" customHeight="1">
      <c r="T911" s="18"/>
    </row>
    <row r="912" ht="15.75" customHeight="1">
      <c r="T912" s="18"/>
    </row>
    <row r="913" ht="15.75" customHeight="1">
      <c r="T913" s="18"/>
    </row>
    <row r="914" ht="15.75" customHeight="1">
      <c r="T914" s="18"/>
    </row>
    <row r="915" ht="15.75" customHeight="1">
      <c r="T915" s="18"/>
    </row>
    <row r="916" ht="15.75" customHeight="1">
      <c r="T916" s="18"/>
    </row>
    <row r="917" ht="15.75" customHeight="1">
      <c r="T917" s="18"/>
    </row>
    <row r="918" ht="15.75" customHeight="1">
      <c r="T918" s="18"/>
    </row>
    <row r="919" ht="15.75" customHeight="1">
      <c r="T919" s="18"/>
    </row>
    <row r="920" ht="15.75" customHeight="1">
      <c r="T920" s="18"/>
    </row>
    <row r="921" ht="15.75" customHeight="1">
      <c r="T921" s="18"/>
    </row>
    <row r="922" ht="15.75" customHeight="1">
      <c r="T922" s="18"/>
    </row>
    <row r="923" ht="15.75" customHeight="1">
      <c r="T923" s="18"/>
    </row>
    <row r="924" ht="15.75" customHeight="1">
      <c r="T924" s="18"/>
    </row>
    <row r="925" ht="15.75" customHeight="1">
      <c r="T925" s="18"/>
    </row>
    <row r="926" ht="15.75" customHeight="1">
      <c r="T926" s="18"/>
    </row>
    <row r="927" ht="15.75" customHeight="1">
      <c r="T927" s="18"/>
    </row>
    <row r="928" ht="15.75" customHeight="1">
      <c r="T928" s="18"/>
    </row>
    <row r="929" ht="15.75" customHeight="1">
      <c r="T929" s="18"/>
    </row>
    <row r="930" ht="15.75" customHeight="1">
      <c r="T930" s="18"/>
    </row>
    <row r="931" ht="15.75" customHeight="1">
      <c r="T931" s="18"/>
    </row>
    <row r="932" ht="15.75" customHeight="1">
      <c r="T932" s="18"/>
    </row>
    <row r="933" ht="15.75" customHeight="1">
      <c r="T933" s="18"/>
    </row>
    <row r="934" ht="15.75" customHeight="1">
      <c r="T934" s="18"/>
    </row>
    <row r="935" ht="15.75" customHeight="1">
      <c r="T935" s="18"/>
    </row>
    <row r="936" ht="15.75" customHeight="1">
      <c r="T936" s="18"/>
    </row>
    <row r="937" ht="15.75" customHeight="1">
      <c r="T937" s="18"/>
    </row>
    <row r="938" ht="15.75" customHeight="1">
      <c r="T938" s="18"/>
    </row>
    <row r="939" ht="15.75" customHeight="1">
      <c r="T939" s="18"/>
    </row>
    <row r="940" ht="15.75" customHeight="1">
      <c r="T940" s="18"/>
    </row>
    <row r="941" ht="15.75" customHeight="1">
      <c r="T941" s="18"/>
    </row>
    <row r="942" ht="15.75" customHeight="1">
      <c r="T942" s="18"/>
    </row>
    <row r="943" ht="15.75" customHeight="1">
      <c r="T943" s="18"/>
    </row>
    <row r="944" ht="15.75" customHeight="1">
      <c r="T944" s="18"/>
    </row>
    <row r="945" ht="15.75" customHeight="1">
      <c r="T945" s="18"/>
    </row>
    <row r="946" ht="15.75" customHeight="1">
      <c r="T946" s="18"/>
    </row>
    <row r="947" ht="15.75" customHeight="1">
      <c r="T947" s="18"/>
    </row>
    <row r="948" ht="15.75" customHeight="1">
      <c r="T948" s="18"/>
    </row>
    <row r="949" ht="15.75" customHeight="1">
      <c r="T949" s="18"/>
    </row>
    <row r="950" ht="15.75" customHeight="1">
      <c r="T950" s="18"/>
    </row>
    <row r="951" ht="15.75" customHeight="1">
      <c r="T951" s="18"/>
    </row>
    <row r="952" ht="15.75" customHeight="1">
      <c r="T952" s="18"/>
    </row>
    <row r="953" ht="15.75" customHeight="1">
      <c r="T953" s="18"/>
    </row>
    <row r="954" ht="15.75" customHeight="1">
      <c r="T954" s="18"/>
    </row>
    <row r="955" ht="15.75" customHeight="1">
      <c r="T955" s="18"/>
    </row>
    <row r="956" ht="15.75" customHeight="1">
      <c r="T956" s="18"/>
    </row>
    <row r="957" ht="15.75" customHeight="1">
      <c r="T957" s="18"/>
    </row>
    <row r="958" ht="15.75" customHeight="1">
      <c r="T958" s="18"/>
    </row>
    <row r="959" ht="15.75" customHeight="1">
      <c r="T959" s="18"/>
    </row>
    <row r="960" ht="15.75" customHeight="1">
      <c r="T960" s="18"/>
    </row>
    <row r="961" ht="15.75" customHeight="1">
      <c r="T961" s="18"/>
    </row>
    <row r="962" ht="15.75" customHeight="1">
      <c r="T962" s="18"/>
    </row>
    <row r="963" ht="15.75" customHeight="1">
      <c r="T963" s="18"/>
    </row>
    <row r="964" ht="15.75" customHeight="1">
      <c r="T964" s="18"/>
    </row>
    <row r="965" ht="15.75" customHeight="1">
      <c r="T965" s="18"/>
    </row>
    <row r="966" ht="15.75" customHeight="1">
      <c r="T966" s="18"/>
    </row>
    <row r="967" ht="15.75" customHeight="1">
      <c r="T967" s="18"/>
    </row>
    <row r="968" ht="15.75" customHeight="1">
      <c r="T968" s="18"/>
    </row>
    <row r="969" ht="15.75" customHeight="1">
      <c r="T969" s="18"/>
    </row>
    <row r="970" ht="15.75" customHeight="1">
      <c r="T970" s="18"/>
    </row>
    <row r="971" ht="15.75" customHeight="1">
      <c r="T971" s="18"/>
    </row>
    <row r="972" ht="15.75" customHeight="1">
      <c r="T972" s="18"/>
    </row>
    <row r="973" ht="15.75" customHeight="1">
      <c r="T973" s="18"/>
    </row>
    <row r="974" ht="15.75" customHeight="1">
      <c r="T974" s="18"/>
    </row>
    <row r="975" ht="15.75" customHeight="1">
      <c r="T975" s="18"/>
    </row>
    <row r="976" ht="15.75" customHeight="1">
      <c r="T976" s="18"/>
    </row>
    <row r="977" ht="15.75" customHeight="1">
      <c r="T977" s="18"/>
    </row>
    <row r="978" ht="15.75" customHeight="1">
      <c r="T978" s="18"/>
    </row>
    <row r="979" ht="15.75" customHeight="1">
      <c r="T979" s="18"/>
    </row>
    <row r="980" ht="15.75" customHeight="1">
      <c r="T980" s="18"/>
    </row>
    <row r="981" ht="15.75" customHeight="1">
      <c r="T981" s="18"/>
    </row>
    <row r="982" ht="15.75" customHeight="1">
      <c r="T982" s="18"/>
    </row>
    <row r="983" ht="15.75" customHeight="1">
      <c r="T983" s="18"/>
    </row>
    <row r="984" ht="15.75" customHeight="1">
      <c r="T984" s="18"/>
    </row>
    <row r="985" ht="15.75" customHeight="1">
      <c r="T985" s="18"/>
    </row>
    <row r="986" ht="15.75" customHeight="1">
      <c r="T986" s="18"/>
    </row>
    <row r="987" ht="15.75" customHeight="1">
      <c r="T987" s="18"/>
    </row>
    <row r="988" ht="15.75" customHeight="1">
      <c r="T988" s="18"/>
    </row>
    <row r="989" ht="15.75" customHeight="1">
      <c r="T989" s="18"/>
    </row>
    <row r="990" ht="15.75" customHeight="1">
      <c r="T990" s="18"/>
    </row>
    <row r="991" ht="15.75" customHeight="1">
      <c r="T991" s="18"/>
    </row>
    <row r="992" ht="15.75" customHeight="1">
      <c r="T992" s="18"/>
    </row>
    <row r="993" ht="15.75" customHeight="1">
      <c r="T993" s="18"/>
    </row>
    <row r="994" ht="15.75" customHeight="1">
      <c r="T994" s="18"/>
    </row>
    <row r="995" ht="15.75" customHeight="1">
      <c r="T995" s="18"/>
    </row>
    <row r="996" ht="15.75" customHeight="1">
      <c r="T996" s="18"/>
    </row>
    <row r="997" ht="15.75" customHeight="1">
      <c r="T997" s="18"/>
    </row>
    <row r="998" ht="15.75" customHeight="1">
      <c r="T998" s="18"/>
    </row>
    <row r="999" ht="15.75" customHeight="1">
      <c r="T999" s="18"/>
    </row>
    <row r="1000" ht="15.7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47</v>
      </c>
      <c r="B1" s="6" t="s">
        <v>15</v>
      </c>
      <c r="C1" s="6" t="s">
        <v>16</v>
      </c>
      <c r="D1" s="6" t="s">
        <v>48</v>
      </c>
      <c r="I1" s="6" t="s">
        <v>49</v>
      </c>
      <c r="K1" s="6" t="s">
        <v>50</v>
      </c>
      <c r="O1" s="6" t="s">
        <v>51</v>
      </c>
      <c r="R1" s="6" t="s">
        <v>21</v>
      </c>
      <c r="T1" s="18"/>
    </row>
    <row r="2">
      <c r="D2" s="19" t="s">
        <v>52</v>
      </c>
      <c r="E2" s="19" t="s">
        <v>53</v>
      </c>
      <c r="F2" s="19" t="s">
        <v>54</v>
      </c>
      <c r="G2" s="19" t="s">
        <v>55</v>
      </c>
      <c r="H2" s="19" t="s">
        <v>56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57</v>
      </c>
      <c r="P2" s="19" t="s">
        <v>34</v>
      </c>
      <c r="Q2" s="19" t="s">
        <v>37</v>
      </c>
      <c r="R2" s="20" t="s">
        <v>58</v>
      </c>
      <c r="S2" s="21" t="s">
        <v>58</v>
      </c>
      <c r="T2" s="19" t="s">
        <v>59</v>
      </c>
    </row>
    <row r="3">
      <c r="A3" s="22">
        <v>1.0</v>
      </c>
      <c r="B3" s="24" t="s">
        <v>58</v>
      </c>
      <c r="C3" s="24" t="s">
        <v>58</v>
      </c>
      <c r="D3" s="24"/>
      <c r="E3" s="24"/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>IF(D3&gt;D4,1,0)+IF(E3&gt;E4,1,0)+IF(F3&gt;F4,1,0)+IF(G3&gt;G4,1,0)+IF(H3&gt;H4,1,0)</f>
        <v>0</v>
      </c>
      <c r="L3" s="24">
        <f t="shared" ref="L3:L122" si="2">N3-K3-M3</f>
        <v>0</v>
      </c>
      <c r="M3" s="24">
        <f>K4</f>
        <v>0</v>
      </c>
      <c r="N3" s="24">
        <f t="shared" ref="N3:N122" si="3">IF(ISBLANK(D3),0,1)+IF(ISBLANK(E3),0,1)+IF(ISBLANK(F3),0,1)+IF(ISBLANK(G3),0,1)+IF(ISBLANK(H3),0,1)</f>
        <v>0</v>
      </c>
      <c r="O3" s="24">
        <f t="shared" ref="O3:O122" si="4">SUM(D3:H3)</f>
        <v>0</v>
      </c>
      <c r="P3" s="24">
        <f>COUNTIF(D4:H4,"&lt;&gt;") * 5 -SUM(D4:H4)</f>
        <v>0</v>
      </c>
      <c r="Q3" s="24">
        <f t="shared" ref="Q3:Q122" si="5">IFERROR(O3-P3,0)</f>
        <v>0</v>
      </c>
      <c r="R3" s="24" t="s">
        <v>58</v>
      </c>
      <c r="S3" s="24" t="s">
        <v>58</v>
      </c>
      <c r="T3" s="25"/>
      <c r="U3" s="26"/>
      <c r="V3" s="26"/>
      <c r="W3" s="26"/>
      <c r="X3" s="26"/>
      <c r="Y3" s="26"/>
      <c r="Z3" s="26"/>
    </row>
    <row r="4">
      <c r="A4" s="27"/>
      <c r="B4" s="24" t="s">
        <v>58</v>
      </c>
      <c r="C4" s="24" t="s">
        <v>58</v>
      </c>
      <c r="D4" s="24"/>
      <c r="E4" s="24"/>
      <c r="F4" s="24"/>
      <c r="G4" s="24"/>
      <c r="H4" s="24"/>
      <c r="I4" s="24">
        <f>IF(K4&gt;K3,1,0)</f>
        <v>0</v>
      </c>
      <c r="J4" s="24">
        <f t="shared" si="1"/>
        <v>1</v>
      </c>
      <c r="K4" s="24">
        <f>IF(D4&gt;D3,1,0)+IF(E4&gt;E3,1,0)+IF(F4&gt;F3,1,0)+IF(G4&gt;G3,1,0)+IF(H4&gt;H3,1,0)</f>
        <v>0</v>
      </c>
      <c r="L4" s="24">
        <f t="shared" si="2"/>
        <v>0</v>
      </c>
      <c r="M4" s="24">
        <f>K3</f>
        <v>0</v>
      </c>
      <c r="N4" s="24">
        <f t="shared" si="3"/>
        <v>0</v>
      </c>
      <c r="O4" s="24">
        <f t="shared" si="4"/>
        <v>0</v>
      </c>
      <c r="P4" s="24">
        <f>COUNTIF(D3:H3,"&lt;&gt;") * 5 -SUM(D3:H3)</f>
        <v>0</v>
      </c>
      <c r="Q4" s="24">
        <f t="shared" si="5"/>
        <v>0</v>
      </c>
      <c r="R4" s="24" t="s">
        <v>58</v>
      </c>
      <c r="S4" s="24" t="s">
        <v>58</v>
      </c>
      <c r="T4" s="25"/>
      <c r="U4" s="26"/>
      <c r="V4" s="26"/>
      <c r="W4" s="26"/>
      <c r="X4" s="26"/>
      <c r="Y4" s="26"/>
      <c r="Z4" s="26"/>
    </row>
    <row r="5">
      <c r="A5" s="28">
        <v>2.0</v>
      </c>
      <c r="B5" s="30" t="s">
        <v>58</v>
      </c>
      <c r="C5" s="30" t="s">
        <v>58</v>
      </c>
      <c r="D5" s="30"/>
      <c r="E5" s="30"/>
      <c r="F5" s="30"/>
      <c r="G5" s="30"/>
      <c r="H5" s="30"/>
      <c r="I5" s="30">
        <f>IF(K5&gt;K6,1,0)</f>
        <v>0</v>
      </c>
      <c r="J5" s="30">
        <f t="shared" si="1"/>
        <v>1</v>
      </c>
      <c r="K5" s="30">
        <f>IF(D5&gt;D6,1,0)+IF(E5&gt;E6,1,0)+IF(F5&gt;F6,1,0)+IF(G5&gt;G6,1,0)+IF(H5&gt;H6,1,0)</f>
        <v>0</v>
      </c>
      <c r="L5" s="30">
        <f t="shared" si="2"/>
        <v>0</v>
      </c>
      <c r="M5" s="30">
        <f>K6</f>
        <v>0</v>
      </c>
      <c r="N5" s="30">
        <f t="shared" si="3"/>
        <v>0</v>
      </c>
      <c r="O5" s="30">
        <f t="shared" si="4"/>
        <v>0</v>
      </c>
      <c r="P5" s="30">
        <f>COUNTIF(D6:H6,"&lt;&gt;") * 5 -SUM(D6:H6)</f>
        <v>0</v>
      </c>
      <c r="Q5" s="30">
        <f t="shared" si="5"/>
        <v>0</v>
      </c>
      <c r="R5" s="30" t="s">
        <v>58</v>
      </c>
      <c r="S5" s="30" t="s">
        <v>58</v>
      </c>
      <c r="T5" s="31"/>
      <c r="U5" s="32"/>
      <c r="V5" s="32"/>
      <c r="W5" s="32"/>
      <c r="X5" s="32"/>
      <c r="Y5" s="32"/>
      <c r="Z5" s="32"/>
    </row>
    <row r="6">
      <c r="A6" s="27"/>
      <c r="B6" s="30" t="s">
        <v>58</v>
      </c>
      <c r="C6" s="30" t="s">
        <v>58</v>
      </c>
      <c r="D6" s="30"/>
      <c r="E6" s="30"/>
      <c r="F6" s="30"/>
      <c r="G6" s="30"/>
      <c r="H6" s="30"/>
      <c r="I6" s="30">
        <f>IF(K6&gt;K5,1,0)</f>
        <v>0</v>
      </c>
      <c r="J6" s="30">
        <f t="shared" si="1"/>
        <v>1</v>
      </c>
      <c r="K6" s="30">
        <f>IF(D6&gt;D5,1,0)+IF(E6&gt;E5,1,0)+IF(F6&gt;F5,1,0)+IF(G6&gt;G5,1,0)+IF(H6&gt;H5,1,0)</f>
        <v>0</v>
      </c>
      <c r="L6" s="30">
        <f t="shared" si="2"/>
        <v>0</v>
      </c>
      <c r="M6" s="30">
        <f>K5</f>
        <v>0</v>
      </c>
      <c r="N6" s="30">
        <f t="shared" si="3"/>
        <v>0</v>
      </c>
      <c r="O6" s="30">
        <f t="shared" si="4"/>
        <v>0</v>
      </c>
      <c r="P6" s="30">
        <f>COUNTIF(D5:H5,"&lt;&gt;") * 5 -SUM(D5:H5)</f>
        <v>0</v>
      </c>
      <c r="Q6" s="30">
        <f t="shared" si="5"/>
        <v>0</v>
      </c>
      <c r="R6" s="30" t="s">
        <v>58</v>
      </c>
      <c r="S6" s="30" t="s">
        <v>58</v>
      </c>
      <c r="T6" s="31"/>
      <c r="U6" s="32"/>
      <c r="V6" s="32"/>
      <c r="W6" s="32"/>
      <c r="X6" s="32"/>
      <c r="Y6" s="32"/>
      <c r="Z6" s="32"/>
    </row>
    <row r="7">
      <c r="A7" s="22">
        <v>3.0</v>
      </c>
      <c r="B7" s="24" t="s">
        <v>58</v>
      </c>
      <c r="C7" s="24" t="s">
        <v>58</v>
      </c>
      <c r="D7" s="24"/>
      <c r="E7" s="24"/>
      <c r="F7" s="24"/>
      <c r="G7" s="24"/>
      <c r="H7" s="24"/>
      <c r="I7" s="24">
        <f>IF(K7&gt;K8,1,0)</f>
        <v>0</v>
      </c>
      <c r="J7" s="24">
        <f t="shared" si="1"/>
        <v>1</v>
      </c>
      <c r="K7" s="24">
        <f>IF(D7&gt;D8,1,0)+IF(E7&gt;E8,1,0)+IF(F7&gt;F8,1,0)+IF(G7&gt;G8,1,0)+IF(H7&gt;H8,1,0)</f>
        <v>0</v>
      </c>
      <c r="L7" s="24">
        <f t="shared" si="2"/>
        <v>0</v>
      </c>
      <c r="M7" s="24">
        <f>K8</f>
        <v>0</v>
      </c>
      <c r="N7" s="24">
        <f t="shared" si="3"/>
        <v>0</v>
      </c>
      <c r="O7" s="24">
        <f t="shared" si="4"/>
        <v>0</v>
      </c>
      <c r="P7" s="24">
        <f>COUNTIF(D8:H8,"&lt;&gt;") * 5 -SUM(D8:H8)</f>
        <v>0</v>
      </c>
      <c r="Q7" s="24">
        <f t="shared" si="5"/>
        <v>0</v>
      </c>
      <c r="R7" s="24" t="s">
        <v>58</v>
      </c>
      <c r="S7" s="24" t="s">
        <v>58</v>
      </c>
      <c r="T7" s="25"/>
      <c r="U7" s="26"/>
      <c r="V7" s="26"/>
      <c r="W7" s="26"/>
      <c r="X7" s="26"/>
      <c r="Y7" s="26"/>
      <c r="Z7" s="26"/>
    </row>
    <row r="8">
      <c r="A8" s="27"/>
      <c r="B8" s="24" t="s">
        <v>58</v>
      </c>
      <c r="C8" s="24" t="s">
        <v>58</v>
      </c>
      <c r="D8" s="24"/>
      <c r="E8" s="24"/>
      <c r="F8" s="24"/>
      <c r="G8" s="24"/>
      <c r="H8" s="24"/>
      <c r="I8" s="24">
        <f>IF(K8&gt;K7,1,0)</f>
        <v>0</v>
      </c>
      <c r="J8" s="24">
        <f t="shared" si="1"/>
        <v>1</v>
      </c>
      <c r="K8" s="24">
        <f>IF(D8&gt;D7,1,0)+IF(E8&gt;E7,1,0)+IF(F8&gt;F7,1,0)+IF(G8&gt;G7,1,0)+IF(H8&gt;H7,1,0)</f>
        <v>0</v>
      </c>
      <c r="L8" s="24">
        <f t="shared" si="2"/>
        <v>0</v>
      </c>
      <c r="M8" s="24">
        <f>K7</f>
        <v>0</v>
      </c>
      <c r="N8" s="24">
        <f t="shared" si="3"/>
        <v>0</v>
      </c>
      <c r="O8" s="24">
        <f t="shared" si="4"/>
        <v>0</v>
      </c>
      <c r="P8" s="24">
        <f>COUNTIF(D7:H7,"&lt;&gt;") * 5 -SUM(D7:H7)</f>
        <v>0</v>
      </c>
      <c r="Q8" s="24">
        <f t="shared" si="5"/>
        <v>0</v>
      </c>
      <c r="R8" s="24" t="s">
        <v>58</v>
      </c>
      <c r="S8" s="24" t="s">
        <v>58</v>
      </c>
      <c r="T8" s="25"/>
      <c r="U8" s="26"/>
      <c r="V8" s="26"/>
      <c r="W8" s="26"/>
      <c r="X8" s="26"/>
      <c r="Y8" s="26"/>
      <c r="Z8" s="26"/>
    </row>
    <row r="9">
      <c r="A9" s="28">
        <v>4.0</v>
      </c>
      <c r="B9" s="30" t="s">
        <v>58</v>
      </c>
      <c r="C9" s="30" t="s">
        <v>58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>IF(D9&gt;D10,1,0)+IF(E9&gt;E10,1,0)+IF(F9&gt;F10,1,0)+IF(G9&gt;G10,1,0)+IF(H9&gt;H10,1,0)</f>
        <v>0</v>
      </c>
      <c r="L9" s="30">
        <f t="shared" si="2"/>
        <v>0</v>
      </c>
      <c r="M9" s="30">
        <f>K10</f>
        <v>0</v>
      </c>
      <c r="N9" s="30">
        <f t="shared" si="3"/>
        <v>0</v>
      </c>
      <c r="O9" s="30">
        <f t="shared" si="4"/>
        <v>0</v>
      </c>
      <c r="P9" s="30">
        <f>COUNTIF(D10:H10,"&lt;&gt;") * 5 -SUM(D10:H10)</f>
        <v>0</v>
      </c>
      <c r="Q9" s="30">
        <f t="shared" si="5"/>
        <v>0</v>
      </c>
      <c r="R9" s="30" t="s">
        <v>58</v>
      </c>
      <c r="S9" s="30" t="s">
        <v>58</v>
      </c>
      <c r="T9" s="31"/>
      <c r="U9" s="32"/>
      <c r="V9" s="32"/>
      <c r="W9" s="32"/>
      <c r="X9" s="32"/>
      <c r="Y9" s="32"/>
      <c r="Z9" s="32"/>
    </row>
    <row r="10">
      <c r="A10" s="27"/>
      <c r="B10" s="30" t="s">
        <v>58</v>
      </c>
      <c r="C10" s="30" t="s">
        <v>58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>IF(D10&gt;D9,1,0)+IF(E10&gt;E9,1,0)+IF(F10&gt;F9,1,0)+IF(G10&gt;G9,1,0)+IF(H10&gt;H9,1,0)</f>
        <v>0</v>
      </c>
      <c r="L10" s="30">
        <f t="shared" si="2"/>
        <v>0</v>
      </c>
      <c r="M10" s="30">
        <f>K9</f>
        <v>0</v>
      </c>
      <c r="N10" s="30">
        <f t="shared" si="3"/>
        <v>0</v>
      </c>
      <c r="O10" s="30">
        <f t="shared" si="4"/>
        <v>0</v>
      </c>
      <c r="P10" s="30">
        <f>COUNTIF(D9:H9,"&lt;&gt;") * 5 -SUM(D9:H9)</f>
        <v>0</v>
      </c>
      <c r="Q10" s="30">
        <f t="shared" si="5"/>
        <v>0</v>
      </c>
      <c r="R10" s="30" t="s">
        <v>58</v>
      </c>
      <c r="S10" s="30" t="s">
        <v>58</v>
      </c>
      <c r="T10" s="31"/>
      <c r="U10" s="32"/>
      <c r="V10" s="32"/>
      <c r="W10" s="32"/>
      <c r="X10" s="32"/>
      <c r="Y10" s="32"/>
      <c r="Z10" s="32"/>
    </row>
    <row r="11">
      <c r="A11" s="22">
        <v>5.0</v>
      </c>
      <c r="B11" s="24" t="s">
        <v>58</v>
      </c>
      <c r="C11" s="24" t="s">
        <v>58</v>
      </c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>IF(D11&gt;D12,1,0)+IF(E11&gt;E12,1,0)+IF(F11&gt;F12,1,0)+IF(G11&gt;G12,1,0)+IF(H11&gt;H12,1,0)</f>
        <v>0</v>
      </c>
      <c r="L11" s="24">
        <f t="shared" si="2"/>
        <v>0</v>
      </c>
      <c r="M11" s="24">
        <f>K12</f>
        <v>0</v>
      </c>
      <c r="N11" s="24">
        <f t="shared" si="3"/>
        <v>0</v>
      </c>
      <c r="O11" s="24">
        <f t="shared" si="4"/>
        <v>0</v>
      </c>
      <c r="P11" s="24">
        <f>COUNTIF(D12:H12,"&lt;&gt;") * 5 -SUM(D12:H12)</f>
        <v>0</v>
      </c>
      <c r="Q11" s="24">
        <f t="shared" si="5"/>
        <v>0</v>
      </c>
      <c r="R11" s="24" t="s">
        <v>58</v>
      </c>
      <c r="S11" s="24" t="s">
        <v>58</v>
      </c>
      <c r="T11" s="25"/>
      <c r="U11" s="26"/>
      <c r="V11" s="26"/>
      <c r="W11" s="26"/>
      <c r="X11" s="26"/>
      <c r="Y11" s="26"/>
      <c r="Z11" s="26"/>
    </row>
    <row r="12">
      <c r="A12" s="27"/>
      <c r="B12" s="24" t="s">
        <v>58</v>
      </c>
      <c r="C12" s="24" t="s">
        <v>58</v>
      </c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>IF(D12&gt;D11,1,0)+IF(E12&gt;E11,1,0)+IF(F12&gt;F11,1,0)+IF(G12&gt;G11,1,0)+IF(H12&gt;H11,1,0)</f>
        <v>0</v>
      </c>
      <c r="L12" s="24">
        <f t="shared" si="2"/>
        <v>0</v>
      </c>
      <c r="M12" s="24">
        <f>K11</f>
        <v>0</v>
      </c>
      <c r="N12" s="24">
        <f t="shared" si="3"/>
        <v>0</v>
      </c>
      <c r="O12" s="24">
        <f t="shared" si="4"/>
        <v>0</v>
      </c>
      <c r="P12" s="24">
        <f>COUNTIF(D11:H11,"&lt;&gt;") * 5 -SUM(D11:H11)</f>
        <v>0</v>
      </c>
      <c r="Q12" s="24">
        <f t="shared" si="5"/>
        <v>0</v>
      </c>
      <c r="R12" s="24" t="s">
        <v>58</v>
      </c>
      <c r="S12" s="24" t="s">
        <v>58</v>
      </c>
      <c r="T12" s="25"/>
      <c r="U12" s="26"/>
      <c r="V12" s="26"/>
      <c r="W12" s="26"/>
      <c r="X12" s="26"/>
      <c r="Y12" s="26"/>
      <c r="Z12" s="26"/>
    </row>
    <row r="13">
      <c r="A13" s="28">
        <v>6.0</v>
      </c>
      <c r="B13" s="30" t="s">
        <v>58</v>
      </c>
      <c r="C13" s="30" t="s">
        <v>58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>IF(D13&gt;D14,1,0)+IF(E13&gt;E14,1,0)+IF(F13&gt;F14,1,0)+IF(G13&gt;G14,1,0)+IF(H13&gt;H14,1,0)</f>
        <v>0</v>
      </c>
      <c r="L13" s="30">
        <f t="shared" si="2"/>
        <v>0</v>
      </c>
      <c r="M13" s="30">
        <f>K14</f>
        <v>0</v>
      </c>
      <c r="N13" s="30">
        <f t="shared" si="3"/>
        <v>0</v>
      </c>
      <c r="O13" s="30">
        <f t="shared" si="4"/>
        <v>0</v>
      </c>
      <c r="P13" s="30">
        <f>COUNTIF(D14:H14,"&lt;&gt;") * 5 -SUM(D14:H14)</f>
        <v>0</v>
      </c>
      <c r="Q13" s="30">
        <f t="shared" si="5"/>
        <v>0</v>
      </c>
      <c r="R13" s="30" t="s">
        <v>58</v>
      </c>
      <c r="S13" s="30" t="s">
        <v>58</v>
      </c>
      <c r="T13" s="31"/>
      <c r="U13" s="32"/>
      <c r="V13" s="32"/>
      <c r="W13" s="32"/>
      <c r="X13" s="32"/>
      <c r="Y13" s="32"/>
      <c r="Z13" s="32"/>
    </row>
    <row r="14">
      <c r="A14" s="27"/>
      <c r="B14" s="30" t="s">
        <v>58</v>
      </c>
      <c r="C14" s="30" t="s">
        <v>58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>IF(D14&gt;D13,1,0)+IF(E14&gt;E13,1,0)+IF(F14&gt;F13,1,0)+IF(G14&gt;G13,1,0)+IF(H14&gt;H13,1,0)</f>
        <v>0</v>
      </c>
      <c r="L14" s="30">
        <f t="shared" si="2"/>
        <v>0</v>
      </c>
      <c r="M14" s="30">
        <f>K13</f>
        <v>0</v>
      </c>
      <c r="N14" s="30">
        <f t="shared" si="3"/>
        <v>0</v>
      </c>
      <c r="O14" s="30">
        <f t="shared" si="4"/>
        <v>0</v>
      </c>
      <c r="P14" s="30">
        <f>COUNTIF(D13:H13,"&lt;&gt;") * 5 -SUM(D13:H13)</f>
        <v>0</v>
      </c>
      <c r="Q14" s="30">
        <f t="shared" si="5"/>
        <v>0</v>
      </c>
      <c r="R14" s="30" t="s">
        <v>58</v>
      </c>
      <c r="S14" s="30" t="s">
        <v>58</v>
      </c>
      <c r="T14" s="31"/>
      <c r="U14" s="32"/>
      <c r="V14" s="32"/>
      <c r="W14" s="32"/>
      <c r="X14" s="32"/>
      <c r="Y14" s="32"/>
      <c r="Z14" s="32"/>
    </row>
    <row r="15">
      <c r="A15" s="22">
        <v>7.0</v>
      </c>
      <c r="B15" s="24" t="s">
        <v>58</v>
      </c>
      <c r="C15" s="24" t="s">
        <v>58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>IF(D15&gt;D16,1,0)+IF(E15&gt;E16,1,0)+IF(F15&gt;F16,1,0)+IF(G15&gt;G16,1,0)+IF(H15&gt;H16,1,0)</f>
        <v>0</v>
      </c>
      <c r="L15" s="24">
        <f t="shared" si="2"/>
        <v>0</v>
      </c>
      <c r="M15" s="24">
        <f>K16</f>
        <v>0</v>
      </c>
      <c r="N15" s="24">
        <f t="shared" si="3"/>
        <v>0</v>
      </c>
      <c r="O15" s="24">
        <f t="shared" si="4"/>
        <v>0</v>
      </c>
      <c r="P15" s="24">
        <f>COUNTIF(D16:H16,"&lt;&gt;") * 5 -SUM(D16:H16)</f>
        <v>0</v>
      </c>
      <c r="Q15" s="24">
        <f t="shared" si="5"/>
        <v>0</v>
      </c>
      <c r="R15" s="24" t="s">
        <v>58</v>
      </c>
      <c r="S15" s="24" t="s">
        <v>58</v>
      </c>
      <c r="T15" s="25"/>
      <c r="U15" s="26"/>
      <c r="V15" s="26"/>
      <c r="W15" s="26"/>
      <c r="X15" s="26"/>
      <c r="Y15" s="26"/>
      <c r="Z15" s="26"/>
    </row>
    <row r="16">
      <c r="A16" s="27"/>
      <c r="B16" s="24" t="s">
        <v>58</v>
      </c>
      <c r="C16" s="24" t="s">
        <v>58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>IF(D16&gt;D15,1,0)+IF(E16&gt;E15,1,0)+IF(F16&gt;F15,1,0)+IF(G16&gt;G15,1,0)+IF(H16&gt;H15,1,0)</f>
        <v>0</v>
      </c>
      <c r="L16" s="24">
        <f t="shared" si="2"/>
        <v>0</v>
      </c>
      <c r="M16" s="24">
        <f>K15</f>
        <v>0</v>
      </c>
      <c r="N16" s="24">
        <f t="shared" si="3"/>
        <v>0</v>
      </c>
      <c r="O16" s="24">
        <f t="shared" si="4"/>
        <v>0</v>
      </c>
      <c r="P16" s="24">
        <f>COUNTIF(D15:H15,"&lt;&gt;") * 5 -SUM(D15:H15)</f>
        <v>0</v>
      </c>
      <c r="Q16" s="24">
        <f t="shared" si="5"/>
        <v>0</v>
      </c>
      <c r="R16" s="24" t="s">
        <v>58</v>
      </c>
      <c r="S16" s="24" t="s">
        <v>58</v>
      </c>
      <c r="T16" s="25"/>
      <c r="U16" s="26"/>
      <c r="V16" s="26"/>
      <c r="W16" s="26"/>
      <c r="X16" s="26"/>
      <c r="Y16" s="26"/>
      <c r="Z16" s="26"/>
    </row>
    <row r="17">
      <c r="A17" s="28">
        <v>8.0</v>
      </c>
      <c r="B17" s="30" t="s">
        <v>58</v>
      </c>
      <c r="C17" s="30" t="s">
        <v>58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>IF(D17&gt;D18,1,0)+IF(E17&gt;E18,1,0)+IF(F17&gt;F18,1,0)+IF(G17&gt;G18,1,0)+IF(H17&gt;H18,1,0)</f>
        <v>0</v>
      </c>
      <c r="L17" s="30">
        <f t="shared" si="2"/>
        <v>0</v>
      </c>
      <c r="M17" s="30">
        <f>K18</f>
        <v>0</v>
      </c>
      <c r="N17" s="30">
        <f t="shared" si="3"/>
        <v>0</v>
      </c>
      <c r="O17" s="30">
        <f t="shared" si="4"/>
        <v>0</v>
      </c>
      <c r="P17" s="30">
        <f>COUNTIF(D18:H18,"&lt;&gt;") * 5 -SUM(D18:H18)</f>
        <v>0</v>
      </c>
      <c r="Q17" s="30">
        <f t="shared" si="5"/>
        <v>0</v>
      </c>
      <c r="R17" s="30" t="s">
        <v>58</v>
      </c>
      <c r="S17" s="30" t="s">
        <v>58</v>
      </c>
      <c r="T17" s="31"/>
      <c r="U17" s="32"/>
      <c r="V17" s="32"/>
      <c r="W17" s="32"/>
      <c r="X17" s="32"/>
      <c r="Y17" s="32"/>
      <c r="Z17" s="32"/>
    </row>
    <row r="18">
      <c r="A18" s="27"/>
      <c r="B18" s="30" t="s">
        <v>58</v>
      </c>
      <c r="C18" s="30" t="s">
        <v>58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>IF(D18&gt;D17,1,0)+IF(E18&gt;E17,1,0)+IF(F18&gt;F17,1,0)+IF(G18&gt;G17,1,0)+IF(H18&gt;H17,1,0)</f>
        <v>0</v>
      </c>
      <c r="L18" s="30">
        <f t="shared" si="2"/>
        <v>0</v>
      </c>
      <c r="M18" s="30">
        <f>K17</f>
        <v>0</v>
      </c>
      <c r="N18" s="30">
        <f t="shared" si="3"/>
        <v>0</v>
      </c>
      <c r="O18" s="30">
        <f t="shared" si="4"/>
        <v>0</v>
      </c>
      <c r="P18" s="30">
        <f>COUNTIF(D17:H17,"&lt;&gt;") * 5 -SUM(D17:H17)</f>
        <v>0</v>
      </c>
      <c r="Q18" s="30">
        <f t="shared" si="5"/>
        <v>0</v>
      </c>
      <c r="R18" s="30" t="s">
        <v>58</v>
      </c>
      <c r="S18" s="30" t="s">
        <v>58</v>
      </c>
      <c r="T18" s="31"/>
      <c r="U18" s="32"/>
      <c r="V18" s="32"/>
      <c r="W18" s="32"/>
      <c r="X18" s="32"/>
      <c r="Y18" s="32"/>
      <c r="Z18" s="32"/>
    </row>
    <row r="19">
      <c r="A19" s="22">
        <v>9.0</v>
      </c>
      <c r="B19" s="24" t="s">
        <v>58</v>
      </c>
      <c r="C19" s="24" t="s">
        <v>58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>IF(D19&gt;D20,1,0)+IF(E19&gt;E20,1,0)+IF(F19&gt;F20,1,0)+IF(G19&gt;G20,1,0)+IF(H19&gt;H20,1,0)</f>
        <v>0</v>
      </c>
      <c r="L19" s="24">
        <f t="shared" si="2"/>
        <v>0</v>
      </c>
      <c r="M19" s="24">
        <f>K20</f>
        <v>0</v>
      </c>
      <c r="N19" s="24">
        <f t="shared" si="3"/>
        <v>0</v>
      </c>
      <c r="O19" s="24">
        <f t="shared" si="4"/>
        <v>0</v>
      </c>
      <c r="P19" s="24">
        <f>COUNTIF(D20:H20,"&lt;&gt;") * 5 -SUM(D20:H20)</f>
        <v>0</v>
      </c>
      <c r="Q19" s="24">
        <f t="shared" si="5"/>
        <v>0</v>
      </c>
      <c r="R19" s="24" t="s">
        <v>58</v>
      </c>
      <c r="S19" s="24" t="s">
        <v>58</v>
      </c>
      <c r="T19" s="25"/>
      <c r="U19" s="26"/>
      <c r="V19" s="26"/>
      <c r="W19" s="26"/>
      <c r="X19" s="26"/>
      <c r="Y19" s="26"/>
      <c r="Z19" s="26"/>
    </row>
    <row r="20">
      <c r="A20" s="27"/>
      <c r="B20" s="24" t="s">
        <v>58</v>
      </c>
      <c r="C20" s="24" t="s">
        <v>58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0</v>
      </c>
      <c r="N20" s="24">
        <f t="shared" si="3"/>
        <v>0</v>
      </c>
      <c r="O20" s="24">
        <f t="shared" si="4"/>
        <v>0</v>
      </c>
      <c r="P20" s="24">
        <f>COUNTIF(D19:H19,"&lt;&gt;") * 5 -SUM(D19:H19)</f>
        <v>0</v>
      </c>
      <c r="Q20" s="24">
        <f t="shared" si="5"/>
        <v>0</v>
      </c>
      <c r="R20" s="24" t="s">
        <v>58</v>
      </c>
      <c r="S20" s="24" t="s">
        <v>58</v>
      </c>
      <c r="T20" s="25"/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30" t="s">
        <v>58</v>
      </c>
      <c r="C21" s="30" t="s">
        <v>58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>IF(D21&gt;D22,1,0)+IF(E21&gt;E22,1,0)+IF(F21&gt;F22,1,0)+IF(G21&gt;G22,1,0)+IF(H21&gt;H22,1,0)</f>
        <v>0</v>
      </c>
      <c r="L21" s="30">
        <f t="shared" si="2"/>
        <v>0</v>
      </c>
      <c r="M21" s="30">
        <f>K22</f>
        <v>0</v>
      </c>
      <c r="N21" s="30">
        <f t="shared" si="3"/>
        <v>0</v>
      </c>
      <c r="O21" s="30">
        <f t="shared" si="4"/>
        <v>0</v>
      </c>
      <c r="P21" s="30">
        <f>COUNTIF(D22:H22,"&lt;&gt;") * 5 -SUM(D22:H22)</f>
        <v>0</v>
      </c>
      <c r="Q21" s="30">
        <f t="shared" si="5"/>
        <v>0</v>
      </c>
      <c r="R21" s="30" t="s">
        <v>58</v>
      </c>
      <c r="S21" s="30" t="s">
        <v>58</v>
      </c>
      <c r="T21" s="31"/>
      <c r="U21" s="32"/>
      <c r="V21" s="32"/>
      <c r="W21" s="32"/>
      <c r="X21" s="32"/>
      <c r="Y21" s="32"/>
      <c r="Z21" s="32"/>
    </row>
    <row r="22" ht="15.75" customHeight="1">
      <c r="A22" s="27"/>
      <c r="B22" s="30" t="s">
        <v>58</v>
      </c>
      <c r="C22" s="30" t="s">
        <v>58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>IF(D22&gt;D21,1,0)+IF(E22&gt;E21,1,0)+IF(F22&gt;F21,1,0)+IF(G22&gt;G21,1,0)+IF(H22&gt;H21,1,0)</f>
        <v>0</v>
      </c>
      <c r="L22" s="30">
        <f t="shared" si="2"/>
        <v>0</v>
      </c>
      <c r="M22" s="30">
        <f>K21</f>
        <v>0</v>
      </c>
      <c r="N22" s="30">
        <f t="shared" si="3"/>
        <v>0</v>
      </c>
      <c r="O22" s="30">
        <f t="shared" si="4"/>
        <v>0</v>
      </c>
      <c r="P22" s="30">
        <f>COUNTIF(D21:H21,"&lt;&gt;") * 5 -SUM(D21:H21)</f>
        <v>0</v>
      </c>
      <c r="Q22" s="30">
        <f t="shared" si="5"/>
        <v>0</v>
      </c>
      <c r="R22" s="30" t="s">
        <v>58</v>
      </c>
      <c r="S22" s="30" t="s">
        <v>58</v>
      </c>
      <c r="T22" s="31"/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4" t="s">
        <v>58</v>
      </c>
      <c r="C23" s="24" t="s">
        <v>58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>IF(D23&gt;D24,1,0)+IF(E23&gt;E24,1,0)+IF(F23&gt;F24,1,0)+IF(G23&gt;G24,1,0)+IF(H23&gt;H24,1,0)</f>
        <v>0</v>
      </c>
      <c r="L23" s="24">
        <f t="shared" si="2"/>
        <v>0</v>
      </c>
      <c r="M23" s="24">
        <f>K24</f>
        <v>0</v>
      </c>
      <c r="N23" s="24">
        <f t="shared" si="3"/>
        <v>0</v>
      </c>
      <c r="O23" s="24">
        <f t="shared" si="4"/>
        <v>0</v>
      </c>
      <c r="P23" s="24">
        <f>COUNTIF(D24:H24,"&lt;&gt;") * 5 -SUM(D24:H24)</f>
        <v>0</v>
      </c>
      <c r="Q23" s="24">
        <f t="shared" si="5"/>
        <v>0</v>
      </c>
      <c r="R23" s="24" t="s">
        <v>58</v>
      </c>
      <c r="S23" s="24" t="s">
        <v>58</v>
      </c>
      <c r="T23" s="25"/>
      <c r="U23" s="26"/>
      <c r="V23" s="26"/>
      <c r="W23" s="26"/>
      <c r="X23" s="26"/>
      <c r="Y23" s="26"/>
      <c r="Z23" s="26"/>
    </row>
    <row r="24" ht="15.75" customHeight="1">
      <c r="A24" s="27"/>
      <c r="B24" s="24" t="s">
        <v>58</v>
      </c>
      <c r="C24" s="24" t="s">
        <v>58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>IF(D24&gt;D23,1,0)+IF(E24&gt;E23,1,0)+IF(F24&gt;F23,1,0)+IF(G24&gt;G23,1,0)+IF(H24&gt;H23,1,0)</f>
        <v>0</v>
      </c>
      <c r="L24" s="24">
        <f t="shared" si="2"/>
        <v>0</v>
      </c>
      <c r="M24" s="24">
        <f>K23</f>
        <v>0</v>
      </c>
      <c r="N24" s="24">
        <f t="shared" si="3"/>
        <v>0</v>
      </c>
      <c r="O24" s="24">
        <f t="shared" si="4"/>
        <v>0</v>
      </c>
      <c r="P24" s="24">
        <f>COUNTIF(D23:H23,"&lt;&gt;") * 5 -SUM(D23:H23)</f>
        <v>0</v>
      </c>
      <c r="Q24" s="24">
        <f t="shared" si="5"/>
        <v>0</v>
      </c>
      <c r="R24" s="24" t="s">
        <v>58</v>
      </c>
      <c r="S24" s="24" t="s">
        <v>58</v>
      </c>
      <c r="T24" s="25"/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30" t="s">
        <v>58</v>
      </c>
      <c r="C25" s="30" t="s">
        <v>58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>IF(D25&gt;D26,1,0)+IF(E25&gt;E26,1,0)+IF(F25&gt;F26,1,0)+IF(G25&gt;G26,1,0)+IF(H25&gt;H26,1,0)</f>
        <v>0</v>
      </c>
      <c r="L25" s="30">
        <f t="shared" si="2"/>
        <v>0</v>
      </c>
      <c r="M25" s="30">
        <f>K26</f>
        <v>0</v>
      </c>
      <c r="N25" s="30">
        <f t="shared" si="3"/>
        <v>0</v>
      </c>
      <c r="O25" s="30">
        <f t="shared" si="4"/>
        <v>0</v>
      </c>
      <c r="P25" s="30">
        <f>COUNTIF(D26:H26,"&lt;&gt;") * 5 -SUM(D26:H26)</f>
        <v>0</v>
      </c>
      <c r="Q25" s="30">
        <f t="shared" si="5"/>
        <v>0</v>
      </c>
      <c r="R25" s="30" t="s">
        <v>58</v>
      </c>
      <c r="S25" s="30" t="s">
        <v>58</v>
      </c>
      <c r="T25" s="31"/>
      <c r="U25" s="32"/>
      <c r="V25" s="32"/>
      <c r="W25" s="32"/>
      <c r="X25" s="32"/>
      <c r="Y25" s="32"/>
      <c r="Z25" s="32"/>
    </row>
    <row r="26" ht="15.75" customHeight="1">
      <c r="A26" s="27"/>
      <c r="B26" s="30" t="s">
        <v>58</v>
      </c>
      <c r="C26" s="30" t="s">
        <v>58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>IF(D26&gt;D25,1,0)+IF(E26&gt;E25,1,0)+IF(F26&gt;F25,1,0)+IF(G26&gt;G25,1,0)+IF(H26&gt;H25,1,0)</f>
        <v>0</v>
      </c>
      <c r="L26" s="30">
        <f t="shared" si="2"/>
        <v>0</v>
      </c>
      <c r="M26" s="30">
        <f>K25</f>
        <v>0</v>
      </c>
      <c r="N26" s="30">
        <f t="shared" si="3"/>
        <v>0</v>
      </c>
      <c r="O26" s="30">
        <f t="shared" si="4"/>
        <v>0</v>
      </c>
      <c r="P26" s="30">
        <f>COUNTIF(D25:H25,"&lt;&gt;") * 5 -SUM(D25:H25)</f>
        <v>0</v>
      </c>
      <c r="Q26" s="30">
        <f t="shared" si="5"/>
        <v>0</v>
      </c>
      <c r="R26" s="30" t="s">
        <v>58</v>
      </c>
      <c r="S26" s="30" t="s">
        <v>58</v>
      </c>
      <c r="T26" s="31"/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4" t="s">
        <v>58</v>
      </c>
      <c r="C27" s="24" t="s">
        <v>58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>IF(D27&gt;D28,1,0)+IF(E27&gt;E28,1,0)+IF(F27&gt;F28,1,0)+IF(G27&gt;G28,1,0)+IF(H27&gt;H28,1,0)</f>
        <v>0</v>
      </c>
      <c r="L27" s="24">
        <f t="shared" si="2"/>
        <v>0</v>
      </c>
      <c r="M27" s="24">
        <f>K28</f>
        <v>0</v>
      </c>
      <c r="N27" s="24">
        <f t="shared" si="3"/>
        <v>0</v>
      </c>
      <c r="O27" s="24">
        <f t="shared" si="4"/>
        <v>0</v>
      </c>
      <c r="P27" s="24">
        <f>COUNTIF(D28:H28,"&lt;&gt;") * 5 -SUM(D28:H28)</f>
        <v>0</v>
      </c>
      <c r="Q27" s="24">
        <f t="shared" si="5"/>
        <v>0</v>
      </c>
      <c r="R27" s="24" t="s">
        <v>58</v>
      </c>
      <c r="S27" s="24" t="s">
        <v>58</v>
      </c>
      <c r="T27" s="25"/>
      <c r="U27" s="26"/>
      <c r="V27" s="26"/>
      <c r="W27" s="26"/>
      <c r="X27" s="26"/>
      <c r="Y27" s="26"/>
      <c r="Z27" s="26"/>
    </row>
    <row r="28" ht="15.75" customHeight="1">
      <c r="A28" s="27"/>
      <c r="B28" s="24" t="s">
        <v>58</v>
      </c>
      <c r="C28" s="24" t="s">
        <v>58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>IF(D28&gt;D27,1,0)+IF(E28&gt;E27,1,0)+IF(F28&gt;F27,1,0)+IF(G28&gt;G27,1,0)+IF(H28&gt;H27,1,0)</f>
        <v>0</v>
      </c>
      <c r="L28" s="24">
        <f t="shared" si="2"/>
        <v>0</v>
      </c>
      <c r="M28" s="24">
        <f>K27</f>
        <v>0</v>
      </c>
      <c r="N28" s="24">
        <f t="shared" si="3"/>
        <v>0</v>
      </c>
      <c r="O28" s="24">
        <f t="shared" si="4"/>
        <v>0</v>
      </c>
      <c r="P28" s="24">
        <f>COUNTIF(D27:H27,"&lt;&gt;") * 5 -SUM(D27:H27)</f>
        <v>0</v>
      </c>
      <c r="Q28" s="24">
        <f t="shared" si="5"/>
        <v>0</v>
      </c>
      <c r="R28" s="24" t="s">
        <v>58</v>
      </c>
      <c r="S28" s="24" t="s">
        <v>58</v>
      </c>
      <c r="T28" s="25"/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30" t="s">
        <v>58</v>
      </c>
      <c r="C29" s="30" t="s">
        <v>58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0</v>
      </c>
      <c r="L29" s="30">
        <f t="shared" si="2"/>
        <v>0</v>
      </c>
      <c r="M29" s="30">
        <f>K30</f>
        <v>0</v>
      </c>
      <c r="N29" s="30">
        <f t="shared" si="3"/>
        <v>0</v>
      </c>
      <c r="O29" s="30">
        <f t="shared" si="4"/>
        <v>0</v>
      </c>
      <c r="P29" s="30">
        <f>COUNTIF(D30:H30,"&lt;&gt;") * 5 -SUM(D30:H30)</f>
        <v>0</v>
      </c>
      <c r="Q29" s="30">
        <f t="shared" si="5"/>
        <v>0</v>
      </c>
      <c r="R29" s="30" t="s">
        <v>58</v>
      </c>
      <c r="S29" s="30" t="s">
        <v>58</v>
      </c>
      <c r="T29" s="31"/>
      <c r="U29" s="32"/>
      <c r="V29" s="32"/>
      <c r="W29" s="32"/>
      <c r="X29" s="32"/>
      <c r="Y29" s="32"/>
      <c r="Z29" s="32"/>
    </row>
    <row r="30" ht="15.75" customHeight="1">
      <c r="A30" s="27"/>
      <c r="B30" s="30" t="s">
        <v>58</v>
      </c>
      <c r="C30" s="30" t="s">
        <v>58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>IF(D30&gt;D29,1,0)+IF(E30&gt;E29,1,0)+IF(F30&gt;F29,1,0)+IF(G30&gt;G29,1,0)+IF(H30&gt;H29,1,0)</f>
        <v>0</v>
      </c>
      <c r="L30" s="30">
        <f t="shared" si="2"/>
        <v>0</v>
      </c>
      <c r="M30" s="30">
        <f>K29</f>
        <v>0</v>
      </c>
      <c r="N30" s="30">
        <f t="shared" si="3"/>
        <v>0</v>
      </c>
      <c r="O30" s="30">
        <f t="shared" si="4"/>
        <v>0</v>
      </c>
      <c r="P30" s="30">
        <f>COUNTIF(D29:H29,"&lt;&gt;") * 5 -SUM(D29:H29)</f>
        <v>0</v>
      </c>
      <c r="Q30" s="30">
        <f t="shared" si="5"/>
        <v>0</v>
      </c>
      <c r="R30" s="30" t="s">
        <v>58</v>
      </c>
      <c r="S30" s="30" t="s">
        <v>58</v>
      </c>
      <c r="T30" s="31"/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4" t="s">
        <v>58</v>
      </c>
      <c r="C31" s="24" t="s">
        <v>58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>IF(D31&gt;D32,1,0)+IF(E31&gt;E32,1,0)+IF(F31&gt;F32,1,0)+IF(G31&gt;G32,1,0)+IF(H31&gt;H32,1,0)</f>
        <v>0</v>
      </c>
      <c r="L31" s="24">
        <f t="shared" si="2"/>
        <v>0</v>
      </c>
      <c r="M31" s="24">
        <f>K32</f>
        <v>0</v>
      </c>
      <c r="N31" s="24">
        <f t="shared" si="3"/>
        <v>0</v>
      </c>
      <c r="O31" s="24">
        <f t="shared" si="4"/>
        <v>0</v>
      </c>
      <c r="P31" s="24">
        <f>COUNTIF(D32:H32,"&lt;&gt;") * 5 -SUM(D32:H32)</f>
        <v>0</v>
      </c>
      <c r="Q31" s="24">
        <f t="shared" si="5"/>
        <v>0</v>
      </c>
      <c r="R31" s="24" t="s">
        <v>58</v>
      </c>
      <c r="S31" s="24" t="s">
        <v>58</v>
      </c>
      <c r="T31" s="25"/>
      <c r="U31" s="26"/>
      <c r="V31" s="26"/>
      <c r="W31" s="26"/>
      <c r="X31" s="26"/>
      <c r="Y31" s="26"/>
      <c r="Z31" s="26"/>
    </row>
    <row r="32" ht="15.75" customHeight="1">
      <c r="A32" s="27"/>
      <c r="B32" s="24" t="s">
        <v>58</v>
      </c>
      <c r="C32" s="24" t="s">
        <v>58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0</v>
      </c>
      <c r="N32" s="24">
        <f t="shared" si="3"/>
        <v>0</v>
      </c>
      <c r="O32" s="24">
        <f t="shared" si="4"/>
        <v>0</v>
      </c>
      <c r="P32" s="24">
        <f>COUNTIF(D31:H31,"&lt;&gt;") * 5 -SUM(D31:H31)</f>
        <v>0</v>
      </c>
      <c r="Q32" s="24">
        <f t="shared" si="5"/>
        <v>0</v>
      </c>
      <c r="R32" s="24" t="s">
        <v>58</v>
      </c>
      <c r="S32" s="24" t="s">
        <v>58</v>
      </c>
      <c r="T32" s="25"/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30" t="s">
        <v>58</v>
      </c>
      <c r="C33" s="30" t="s">
        <v>58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>IF(D33&gt;D34,1,0)+IF(E33&gt;E34,1,0)+IF(F33&gt;F34,1,0)+IF(G33&gt;G34,1,0)+IF(H33&gt;H34,1,0)</f>
        <v>0</v>
      </c>
      <c r="L33" s="30">
        <f t="shared" si="2"/>
        <v>0</v>
      </c>
      <c r="M33" s="30">
        <f>K34</f>
        <v>0</v>
      </c>
      <c r="N33" s="30">
        <f t="shared" si="3"/>
        <v>0</v>
      </c>
      <c r="O33" s="30">
        <f t="shared" si="4"/>
        <v>0</v>
      </c>
      <c r="P33" s="30">
        <f>COUNTIF(D34:H34,"&lt;&gt;") * 5 -SUM(D34:H34)</f>
        <v>0</v>
      </c>
      <c r="Q33" s="30">
        <f t="shared" si="5"/>
        <v>0</v>
      </c>
      <c r="R33" s="30" t="s">
        <v>58</v>
      </c>
      <c r="S33" s="30" t="s">
        <v>58</v>
      </c>
      <c r="T33" s="31"/>
      <c r="U33" s="32"/>
      <c r="V33" s="32"/>
      <c r="W33" s="32"/>
      <c r="X33" s="32"/>
      <c r="Y33" s="32"/>
      <c r="Z33" s="32"/>
    </row>
    <row r="34" ht="15.75" customHeight="1">
      <c r="A34" s="27"/>
      <c r="B34" s="30" t="s">
        <v>58</v>
      </c>
      <c r="C34" s="30" t="s">
        <v>58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0</v>
      </c>
      <c r="N34" s="30">
        <f t="shared" si="3"/>
        <v>0</v>
      </c>
      <c r="O34" s="30">
        <f t="shared" si="4"/>
        <v>0</v>
      </c>
      <c r="P34" s="30">
        <f>COUNTIF(D33:H33,"&lt;&gt;") * 5 -SUM(D33:H33)</f>
        <v>0</v>
      </c>
      <c r="Q34" s="30">
        <f t="shared" si="5"/>
        <v>0</v>
      </c>
      <c r="R34" s="30" t="s">
        <v>58</v>
      </c>
      <c r="S34" s="30" t="s">
        <v>58</v>
      </c>
      <c r="T34" s="31"/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4" t="s">
        <v>58</v>
      </c>
      <c r="C35" s="24" t="s">
        <v>58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0</v>
      </c>
      <c r="N35" s="24">
        <f t="shared" si="3"/>
        <v>0</v>
      </c>
      <c r="O35" s="24">
        <f t="shared" si="4"/>
        <v>0</v>
      </c>
      <c r="P35" s="24">
        <f>COUNTIF(D36:H36,"&lt;&gt;") * 5 -SUM(D36:H36)</f>
        <v>0</v>
      </c>
      <c r="Q35" s="24">
        <f t="shared" si="5"/>
        <v>0</v>
      </c>
      <c r="R35" s="24" t="s">
        <v>58</v>
      </c>
      <c r="S35" s="24" t="s">
        <v>58</v>
      </c>
      <c r="T35" s="25"/>
      <c r="U35" s="26"/>
      <c r="V35" s="26"/>
      <c r="W35" s="26"/>
      <c r="X35" s="26"/>
      <c r="Y35" s="26"/>
      <c r="Z35" s="26"/>
    </row>
    <row r="36" ht="15.75" customHeight="1">
      <c r="A36" s="27"/>
      <c r="B36" s="24" t="s">
        <v>58</v>
      </c>
      <c r="C36" s="24" t="s">
        <v>58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>IF(D36&gt;D35,1,0)+IF(E36&gt;E35,1,0)+IF(F36&gt;F35,1,0)+IF(G36&gt;G35,1,0)+IF(H36&gt;H35,1,0)</f>
        <v>0</v>
      </c>
      <c r="L36" s="24">
        <f t="shared" si="2"/>
        <v>0</v>
      </c>
      <c r="M36" s="24">
        <f>K35</f>
        <v>0</v>
      </c>
      <c r="N36" s="24">
        <f t="shared" si="3"/>
        <v>0</v>
      </c>
      <c r="O36" s="24">
        <f t="shared" si="4"/>
        <v>0</v>
      </c>
      <c r="P36" s="24">
        <f>COUNTIF(D35:H35,"&lt;&gt;") * 5 -SUM(D35:H35)</f>
        <v>0</v>
      </c>
      <c r="Q36" s="24">
        <f t="shared" si="5"/>
        <v>0</v>
      </c>
      <c r="R36" s="24" t="s">
        <v>58</v>
      </c>
      <c r="S36" s="24" t="s">
        <v>58</v>
      </c>
      <c r="T36" s="25"/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30" t="s">
        <v>58</v>
      </c>
      <c r="C37" s="30" t="s">
        <v>58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>IF(D37&gt;D38,1,0)+IF(E37&gt;E38,1,0)+IF(F37&gt;F38,1,0)+IF(G37&gt;G38,1,0)+IF(H37&gt;H38,1,0)</f>
        <v>0</v>
      </c>
      <c r="L37" s="30">
        <f t="shared" si="2"/>
        <v>0</v>
      </c>
      <c r="M37" s="30">
        <f>K38</f>
        <v>0</v>
      </c>
      <c r="N37" s="30">
        <f t="shared" si="3"/>
        <v>0</v>
      </c>
      <c r="O37" s="30">
        <f t="shared" si="4"/>
        <v>0</v>
      </c>
      <c r="P37" s="30">
        <f>COUNTIF(D38:H38,"&lt;&gt;") * 5 -SUM(D38:H38)</f>
        <v>0</v>
      </c>
      <c r="Q37" s="30">
        <f t="shared" si="5"/>
        <v>0</v>
      </c>
      <c r="R37" s="30" t="s">
        <v>58</v>
      </c>
      <c r="S37" s="30" t="s">
        <v>58</v>
      </c>
      <c r="T37" s="31"/>
      <c r="U37" s="32"/>
      <c r="V37" s="32"/>
      <c r="W37" s="32"/>
      <c r="X37" s="32"/>
      <c r="Y37" s="32"/>
      <c r="Z37" s="32"/>
    </row>
    <row r="38" ht="15.75" customHeight="1">
      <c r="A38" s="27"/>
      <c r="B38" s="30" t="s">
        <v>58</v>
      </c>
      <c r="C38" s="30" t="s">
        <v>58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0</v>
      </c>
      <c r="N38" s="30">
        <f t="shared" si="3"/>
        <v>0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58</v>
      </c>
      <c r="S38" s="30" t="s">
        <v>58</v>
      </c>
      <c r="T38" s="31"/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4" t="s">
        <v>58</v>
      </c>
      <c r="C39" s="24" t="s">
        <v>58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0</v>
      </c>
      <c r="N39" s="24">
        <f t="shared" si="3"/>
        <v>0</v>
      </c>
      <c r="O39" s="24">
        <f t="shared" si="4"/>
        <v>0</v>
      </c>
      <c r="P39" s="24">
        <f>COUNTIF(D40:H40,"&lt;&gt;") * 5 -SUM(D40:H40)</f>
        <v>0</v>
      </c>
      <c r="Q39" s="24">
        <f t="shared" si="5"/>
        <v>0</v>
      </c>
      <c r="R39" s="24" t="s">
        <v>58</v>
      </c>
      <c r="S39" s="24" t="s">
        <v>58</v>
      </c>
      <c r="T39" s="25"/>
      <c r="U39" s="26"/>
      <c r="V39" s="26"/>
      <c r="W39" s="26"/>
      <c r="X39" s="26"/>
      <c r="Y39" s="26"/>
      <c r="Z39" s="26"/>
    </row>
    <row r="40" ht="15.75" customHeight="1">
      <c r="A40" s="27"/>
      <c r="B40" s="24" t="s">
        <v>58</v>
      </c>
      <c r="C40" s="24" t="s">
        <v>58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>IF(D40&gt;D39,1,0)+IF(E40&gt;E39,1,0)+IF(F40&gt;F39,1,0)+IF(G40&gt;G39,1,0)+IF(H40&gt;H39,1,0)</f>
        <v>0</v>
      </c>
      <c r="L40" s="24">
        <f t="shared" si="2"/>
        <v>0</v>
      </c>
      <c r="M40" s="24">
        <f>K39</f>
        <v>0</v>
      </c>
      <c r="N40" s="24">
        <f t="shared" si="3"/>
        <v>0</v>
      </c>
      <c r="O40" s="24">
        <f t="shared" si="4"/>
        <v>0</v>
      </c>
      <c r="P40" s="24">
        <f>COUNTIF(D39:H39,"&lt;&gt;") * 5 -SUM(D39:H39)</f>
        <v>0</v>
      </c>
      <c r="Q40" s="24">
        <f t="shared" si="5"/>
        <v>0</v>
      </c>
      <c r="R40" s="24" t="s">
        <v>58</v>
      </c>
      <c r="S40" s="24" t="s">
        <v>58</v>
      </c>
      <c r="T40" s="25"/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30" t="s">
        <v>58</v>
      </c>
      <c r="C41" s="30" t="s">
        <v>58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>IF(D41&gt;D42,1,0)+IF(E41&gt;E42,1,0)+IF(F41&gt;F42,1,0)+IF(G41&gt;G42,1,0)+IF(H41&gt;H42,1,0)</f>
        <v>0</v>
      </c>
      <c r="L41" s="30">
        <f t="shared" si="2"/>
        <v>0</v>
      </c>
      <c r="M41" s="30">
        <f>K42</f>
        <v>0</v>
      </c>
      <c r="N41" s="30">
        <f t="shared" si="3"/>
        <v>0</v>
      </c>
      <c r="O41" s="30">
        <f t="shared" si="4"/>
        <v>0</v>
      </c>
      <c r="P41" s="30">
        <f>COUNTIF(D42:H42,"&lt;&gt;") * 5 -SUM(D42:H42)</f>
        <v>0</v>
      </c>
      <c r="Q41" s="30">
        <f t="shared" si="5"/>
        <v>0</v>
      </c>
      <c r="R41" s="30" t="s">
        <v>58</v>
      </c>
      <c r="S41" s="30" t="s">
        <v>58</v>
      </c>
      <c r="T41" s="31"/>
      <c r="U41" s="32"/>
      <c r="V41" s="32"/>
      <c r="W41" s="32"/>
      <c r="X41" s="32"/>
      <c r="Y41" s="32"/>
      <c r="Z41" s="32"/>
    </row>
    <row r="42" ht="15.75" customHeight="1">
      <c r="A42" s="27"/>
      <c r="B42" s="30" t="s">
        <v>58</v>
      </c>
      <c r="C42" s="30" t="s">
        <v>58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0</v>
      </c>
      <c r="N42" s="30">
        <f t="shared" si="3"/>
        <v>0</v>
      </c>
      <c r="O42" s="30">
        <f t="shared" si="4"/>
        <v>0</v>
      </c>
      <c r="P42" s="30">
        <f>COUNTIF(D41:H41,"&lt;&gt;") * 5 -SUM(D41:H41)</f>
        <v>0</v>
      </c>
      <c r="Q42" s="30">
        <f t="shared" si="5"/>
        <v>0</v>
      </c>
      <c r="R42" s="30" t="s">
        <v>58</v>
      </c>
      <c r="S42" s="30" t="s">
        <v>58</v>
      </c>
      <c r="T42" s="31"/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4" t="s">
        <v>58</v>
      </c>
      <c r="C43" s="24" t="s">
        <v>58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>IF(D43&gt;D44,1,0)+IF(E43&gt;E44,1,0)+IF(F43&gt;F44,1,0)+IF(G43&gt;G44,1,0)+IF(H43&gt;H44,1,0)</f>
        <v>0</v>
      </c>
      <c r="L43" s="24">
        <f t="shared" si="2"/>
        <v>0</v>
      </c>
      <c r="M43" s="24">
        <f>K44</f>
        <v>0</v>
      </c>
      <c r="N43" s="24">
        <f t="shared" si="3"/>
        <v>0</v>
      </c>
      <c r="O43" s="24">
        <f t="shared" si="4"/>
        <v>0</v>
      </c>
      <c r="P43" s="24">
        <f>COUNTIF(D44:H44,"&lt;&gt;") * 5 -SUM(D44:H44)</f>
        <v>0</v>
      </c>
      <c r="Q43" s="24">
        <f t="shared" si="5"/>
        <v>0</v>
      </c>
      <c r="R43" s="24" t="s">
        <v>58</v>
      </c>
      <c r="S43" s="24" t="s">
        <v>58</v>
      </c>
      <c r="T43" s="25"/>
      <c r="U43" s="26"/>
      <c r="V43" s="26"/>
      <c r="W43" s="26"/>
      <c r="X43" s="26"/>
      <c r="Y43" s="26"/>
      <c r="Z43" s="26"/>
    </row>
    <row r="44" ht="15.75" customHeight="1">
      <c r="A44" s="27"/>
      <c r="B44" s="24" t="s">
        <v>58</v>
      </c>
      <c r="C44" s="24" t="s">
        <v>58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0</v>
      </c>
      <c r="M44" s="24">
        <f>K43</f>
        <v>0</v>
      </c>
      <c r="N44" s="24">
        <f t="shared" si="3"/>
        <v>0</v>
      </c>
      <c r="O44" s="24">
        <f t="shared" si="4"/>
        <v>0</v>
      </c>
      <c r="P44" s="24">
        <f>COUNTIF(D43:H43,"&lt;&gt;") * 5 -SUM(D43:H43)</f>
        <v>0</v>
      </c>
      <c r="Q44" s="24">
        <f t="shared" si="5"/>
        <v>0</v>
      </c>
      <c r="R44" s="24" t="s">
        <v>58</v>
      </c>
      <c r="S44" s="24" t="s">
        <v>58</v>
      </c>
      <c r="T44" s="25"/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58</v>
      </c>
      <c r="C45" s="30" t="s">
        <v>58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58</v>
      </c>
      <c r="S45" s="30" t="s">
        <v>58</v>
      </c>
      <c r="T45" s="31"/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58</v>
      </c>
      <c r="C46" s="30" t="s">
        <v>58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58</v>
      </c>
      <c r="S46" s="30" t="s">
        <v>58</v>
      </c>
      <c r="T46" s="31"/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58</v>
      </c>
      <c r="C47" s="24" t="s">
        <v>58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58</v>
      </c>
      <c r="S47" s="24" t="s">
        <v>58</v>
      </c>
      <c r="T47" s="25"/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58</v>
      </c>
      <c r="C48" s="24" t="s">
        <v>58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58</v>
      </c>
      <c r="S48" s="24" t="s">
        <v>58</v>
      </c>
      <c r="T48" s="25"/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58</v>
      </c>
      <c r="C49" s="30" t="s">
        <v>58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58</v>
      </c>
      <c r="S49" s="30" t="s">
        <v>58</v>
      </c>
      <c r="T49" s="31"/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58</v>
      </c>
      <c r="C50" s="30" t="s">
        <v>58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58</v>
      </c>
      <c r="S50" s="30" t="s">
        <v>58</v>
      </c>
      <c r="T50" s="31"/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58</v>
      </c>
      <c r="C51" s="24" t="s">
        <v>58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58</v>
      </c>
      <c r="S51" s="24" t="s">
        <v>58</v>
      </c>
      <c r="T51" s="25"/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58</v>
      </c>
      <c r="C52" s="24" t="s">
        <v>58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58</v>
      </c>
      <c r="S52" s="24" t="s">
        <v>58</v>
      </c>
      <c r="T52" s="25"/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58</v>
      </c>
      <c r="C53" s="30" t="s">
        <v>58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58</v>
      </c>
      <c r="S53" s="30" t="s">
        <v>58</v>
      </c>
      <c r="T53" s="31"/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58</v>
      </c>
      <c r="C54" s="30" t="s">
        <v>58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58</v>
      </c>
      <c r="S54" s="30" t="s">
        <v>58</v>
      </c>
      <c r="T54" s="31"/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58</v>
      </c>
      <c r="C55" s="24" t="s">
        <v>58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58</v>
      </c>
      <c r="S55" s="24" t="s">
        <v>58</v>
      </c>
      <c r="T55" s="25"/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58</v>
      </c>
      <c r="C56" s="24" t="s">
        <v>58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58</v>
      </c>
      <c r="S56" s="24" t="s">
        <v>58</v>
      </c>
      <c r="T56" s="25"/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58</v>
      </c>
      <c r="C57" s="30" t="s">
        <v>58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58</v>
      </c>
      <c r="S57" s="30" t="s">
        <v>58</v>
      </c>
      <c r="T57" s="31"/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58</v>
      </c>
      <c r="C58" s="30" t="s">
        <v>58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58</v>
      </c>
      <c r="S58" s="30" t="s">
        <v>58</v>
      </c>
      <c r="T58" s="31"/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58</v>
      </c>
      <c r="C59" s="24" t="s">
        <v>58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58</v>
      </c>
      <c r="S59" s="24" t="s">
        <v>58</v>
      </c>
      <c r="T59" s="25"/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58</v>
      </c>
      <c r="C60" s="24" t="s">
        <v>58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58</v>
      </c>
      <c r="S60" s="24" t="s">
        <v>58</v>
      </c>
      <c r="T60" s="25"/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58</v>
      </c>
      <c r="C61" s="30" t="s">
        <v>58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58</v>
      </c>
      <c r="S61" s="30" t="s">
        <v>58</v>
      </c>
      <c r="T61" s="31"/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58</v>
      </c>
      <c r="C62" s="30" t="s">
        <v>58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58</v>
      </c>
      <c r="S62" s="30" t="s">
        <v>58</v>
      </c>
      <c r="T62" s="31"/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58</v>
      </c>
      <c r="C63" s="24" t="s">
        <v>58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58</v>
      </c>
      <c r="S63" s="24" t="s">
        <v>58</v>
      </c>
      <c r="T63" s="25"/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58</v>
      </c>
      <c r="C64" s="24" t="s">
        <v>58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58</v>
      </c>
      <c r="S64" s="24" t="s">
        <v>58</v>
      </c>
      <c r="T64" s="25"/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58</v>
      </c>
      <c r="C65" s="30" t="s">
        <v>58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58</v>
      </c>
      <c r="S65" s="30" t="s">
        <v>58</v>
      </c>
      <c r="T65" s="31"/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58</v>
      </c>
      <c r="C66" s="30" t="s">
        <v>58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58</v>
      </c>
      <c r="S66" s="30" t="s">
        <v>58</v>
      </c>
      <c r="T66" s="31"/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58</v>
      </c>
      <c r="C67" s="24" t="s">
        <v>58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58</v>
      </c>
      <c r="S67" s="24" t="s">
        <v>58</v>
      </c>
      <c r="T67" s="25"/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58</v>
      </c>
      <c r="C68" s="24" t="s">
        <v>58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58</v>
      </c>
      <c r="S68" s="24" t="s">
        <v>58</v>
      </c>
      <c r="T68" s="25"/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58</v>
      </c>
      <c r="C69" s="30" t="s">
        <v>58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58</v>
      </c>
      <c r="S69" s="30" t="s">
        <v>58</v>
      </c>
      <c r="T69" s="31"/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58</v>
      </c>
      <c r="C70" s="30" t="s">
        <v>58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58</v>
      </c>
      <c r="S70" s="30" t="s">
        <v>58</v>
      </c>
      <c r="T70" s="31"/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58</v>
      </c>
      <c r="C71" s="24" t="s">
        <v>58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58</v>
      </c>
      <c r="S71" s="24" t="s">
        <v>58</v>
      </c>
      <c r="T71" s="25"/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58</v>
      </c>
      <c r="C72" s="24" t="s">
        <v>58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58</v>
      </c>
      <c r="S72" s="24" t="s">
        <v>58</v>
      </c>
      <c r="T72" s="25"/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58</v>
      </c>
      <c r="C73" s="30" t="s">
        <v>58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58</v>
      </c>
      <c r="S73" s="30" t="s">
        <v>58</v>
      </c>
      <c r="T73" s="31"/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58</v>
      </c>
      <c r="C74" s="30" t="s">
        <v>58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58</v>
      </c>
      <c r="S74" s="30" t="s">
        <v>58</v>
      </c>
      <c r="T74" s="31"/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58</v>
      </c>
      <c r="C75" s="24" t="s">
        <v>58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58</v>
      </c>
      <c r="S75" s="24" t="s">
        <v>58</v>
      </c>
      <c r="T75" s="25"/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58</v>
      </c>
      <c r="C76" s="24" t="s">
        <v>58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58</v>
      </c>
      <c r="S76" s="24" t="s">
        <v>58</v>
      </c>
      <c r="T76" s="25"/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58</v>
      </c>
      <c r="C77" s="30" t="s">
        <v>58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58</v>
      </c>
      <c r="S77" s="30" t="s">
        <v>58</v>
      </c>
      <c r="T77" s="31"/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58</v>
      </c>
      <c r="C78" s="30" t="s">
        <v>58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58</v>
      </c>
      <c r="S78" s="30" t="s">
        <v>58</v>
      </c>
      <c r="T78" s="31"/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58</v>
      </c>
      <c r="C79" s="24" t="s">
        <v>58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58</v>
      </c>
      <c r="S79" s="24" t="s">
        <v>58</v>
      </c>
      <c r="T79" s="25"/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58</v>
      </c>
      <c r="C80" s="24" t="s">
        <v>58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58</v>
      </c>
      <c r="S80" s="24" t="s">
        <v>58</v>
      </c>
      <c r="T80" s="25"/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58</v>
      </c>
      <c r="C81" s="30" t="s">
        <v>58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58</v>
      </c>
      <c r="S81" s="30" t="s">
        <v>58</v>
      </c>
      <c r="T81" s="31"/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58</v>
      </c>
      <c r="C82" s="30" t="s">
        <v>58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58</v>
      </c>
      <c r="S82" s="30" t="s">
        <v>58</v>
      </c>
      <c r="T82" s="31"/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58</v>
      </c>
      <c r="C83" s="24" t="s">
        <v>58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58</v>
      </c>
      <c r="S83" s="24" t="s">
        <v>58</v>
      </c>
      <c r="T83" s="25"/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58</v>
      </c>
      <c r="C84" s="24" t="s">
        <v>58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58</v>
      </c>
      <c r="S84" s="24" t="s">
        <v>58</v>
      </c>
      <c r="T84" s="25"/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58</v>
      </c>
      <c r="C85" s="30" t="s">
        <v>58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58</v>
      </c>
      <c r="S85" s="30" t="s">
        <v>58</v>
      </c>
      <c r="T85" s="31"/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58</v>
      </c>
      <c r="C86" s="30" t="s">
        <v>58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58</v>
      </c>
      <c r="S86" s="30" t="s">
        <v>58</v>
      </c>
      <c r="T86" s="31"/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58</v>
      </c>
      <c r="C87" s="24" t="s">
        <v>58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58</v>
      </c>
      <c r="S87" s="24" t="s">
        <v>58</v>
      </c>
      <c r="T87" s="25"/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58</v>
      </c>
      <c r="C88" s="24" t="s">
        <v>58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58</v>
      </c>
      <c r="S88" s="24" t="s">
        <v>58</v>
      </c>
      <c r="T88" s="25"/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58</v>
      </c>
      <c r="C89" s="30" t="s">
        <v>58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58</v>
      </c>
      <c r="S89" s="30" t="s">
        <v>58</v>
      </c>
      <c r="T89" s="31"/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58</v>
      </c>
      <c r="C90" s="30" t="s">
        <v>58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58</v>
      </c>
      <c r="S90" s="30" t="s">
        <v>58</v>
      </c>
      <c r="T90" s="31"/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58</v>
      </c>
      <c r="C91" s="24" t="s">
        <v>58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58</v>
      </c>
      <c r="S91" s="24" t="s">
        <v>58</v>
      </c>
      <c r="T91" s="25"/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58</v>
      </c>
      <c r="C92" s="24" t="s">
        <v>58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58</v>
      </c>
      <c r="S92" s="24" t="s">
        <v>58</v>
      </c>
      <c r="T92" s="25"/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58</v>
      </c>
      <c r="C93" s="30" t="s">
        <v>58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58</v>
      </c>
      <c r="S93" s="30" t="s">
        <v>58</v>
      </c>
      <c r="T93" s="31"/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58</v>
      </c>
      <c r="C94" s="30" t="s">
        <v>58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58</v>
      </c>
      <c r="S94" s="30" t="s">
        <v>58</v>
      </c>
      <c r="T94" s="31"/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58</v>
      </c>
      <c r="C95" s="24" t="s">
        <v>58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58</v>
      </c>
      <c r="S95" s="24" t="s">
        <v>58</v>
      </c>
      <c r="T95" s="25"/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58</v>
      </c>
      <c r="C96" s="24" t="s">
        <v>58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58</v>
      </c>
      <c r="S96" s="24" t="s">
        <v>58</v>
      </c>
      <c r="T96" s="25"/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58</v>
      </c>
      <c r="C97" s="30" t="s">
        <v>58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58</v>
      </c>
      <c r="S97" s="30" t="s">
        <v>58</v>
      </c>
      <c r="T97" s="31"/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58</v>
      </c>
      <c r="C98" s="30" t="s">
        <v>58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58</v>
      </c>
      <c r="S98" s="30" t="s">
        <v>58</v>
      </c>
      <c r="T98" s="31"/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58</v>
      </c>
      <c r="C99" s="24" t="s">
        <v>58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58</v>
      </c>
      <c r="S99" s="24" t="s">
        <v>58</v>
      </c>
      <c r="T99" s="25"/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58</v>
      </c>
      <c r="C100" s="24" t="s">
        <v>58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58</v>
      </c>
      <c r="S100" s="24" t="s">
        <v>58</v>
      </c>
      <c r="T100" s="25"/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58</v>
      </c>
      <c r="C101" s="30" t="s">
        <v>58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58</v>
      </c>
      <c r="S101" s="30" t="s">
        <v>58</v>
      </c>
      <c r="T101" s="31"/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58</v>
      </c>
      <c r="C102" s="30" t="s">
        <v>58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58</v>
      </c>
      <c r="S102" s="30" t="s">
        <v>58</v>
      </c>
      <c r="T102" s="31"/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58</v>
      </c>
      <c r="C103" s="24" t="s">
        <v>58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58</v>
      </c>
      <c r="S103" s="24" t="s">
        <v>58</v>
      </c>
      <c r="T103" s="25"/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58</v>
      </c>
      <c r="C104" s="24" t="s">
        <v>58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58</v>
      </c>
      <c r="S104" s="24" t="s">
        <v>58</v>
      </c>
      <c r="T104" s="25"/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58</v>
      </c>
      <c r="C105" s="30" t="s">
        <v>58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58</v>
      </c>
      <c r="S105" s="30" t="s">
        <v>58</v>
      </c>
      <c r="T105" s="31"/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58</v>
      </c>
      <c r="C106" s="30" t="s">
        <v>58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58</v>
      </c>
      <c r="S106" s="30" t="s">
        <v>58</v>
      </c>
      <c r="T106" s="31"/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58</v>
      </c>
      <c r="C107" s="24" t="s">
        <v>58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58</v>
      </c>
      <c r="S107" s="24" t="s">
        <v>58</v>
      </c>
      <c r="T107" s="25"/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58</v>
      </c>
      <c r="C108" s="24" t="s">
        <v>58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58</v>
      </c>
      <c r="S108" s="24" t="s">
        <v>58</v>
      </c>
      <c r="T108" s="25"/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58</v>
      </c>
      <c r="C109" s="30" t="s">
        <v>58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58</v>
      </c>
      <c r="S109" s="30" t="s">
        <v>58</v>
      </c>
      <c r="T109" s="31"/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58</v>
      </c>
      <c r="C110" s="30" t="s">
        <v>58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58</v>
      </c>
      <c r="S110" s="30" t="s">
        <v>58</v>
      </c>
      <c r="T110" s="31"/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58</v>
      </c>
      <c r="C111" s="24" t="s">
        <v>58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58</v>
      </c>
      <c r="S111" s="24" t="s">
        <v>58</v>
      </c>
      <c r="T111" s="25"/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58</v>
      </c>
      <c r="C112" s="24" t="s">
        <v>58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58</v>
      </c>
      <c r="S112" s="24" t="s">
        <v>58</v>
      </c>
      <c r="T112" s="25"/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58</v>
      </c>
      <c r="C113" s="30" t="s">
        <v>58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58</v>
      </c>
      <c r="S113" s="30" t="s">
        <v>58</v>
      </c>
      <c r="T113" s="31"/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58</v>
      </c>
      <c r="C114" s="30" t="s">
        <v>58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58</v>
      </c>
      <c r="S114" s="30" t="s">
        <v>58</v>
      </c>
      <c r="T114" s="31"/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58</v>
      </c>
      <c r="C115" s="24" t="s">
        <v>58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58</v>
      </c>
      <c r="S115" s="24" t="s">
        <v>58</v>
      </c>
      <c r="T115" s="25"/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58</v>
      </c>
      <c r="C116" s="24" t="s">
        <v>58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58</v>
      </c>
      <c r="S116" s="24" t="s">
        <v>58</v>
      </c>
      <c r="T116" s="25"/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58</v>
      </c>
      <c r="C117" s="30" t="s">
        <v>58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58</v>
      </c>
      <c r="S117" s="30" t="s">
        <v>58</v>
      </c>
      <c r="T117" s="31"/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58</v>
      </c>
      <c r="C118" s="30" t="s">
        <v>58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58</v>
      </c>
      <c r="S118" s="30" t="s">
        <v>58</v>
      </c>
      <c r="T118" s="31"/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58</v>
      </c>
      <c r="C119" s="24" t="s">
        <v>58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58</v>
      </c>
      <c r="S119" s="24" t="s">
        <v>58</v>
      </c>
      <c r="T119" s="25"/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58</v>
      </c>
      <c r="C120" s="24" t="s">
        <v>58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58</v>
      </c>
      <c r="S120" s="24" t="s">
        <v>58</v>
      </c>
      <c r="T120" s="25"/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58</v>
      </c>
      <c r="C121" s="30" t="s">
        <v>58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58</v>
      </c>
      <c r="S121" s="30" t="s">
        <v>58</v>
      </c>
      <c r="T121" s="31"/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58</v>
      </c>
      <c r="C122" s="30" t="s">
        <v>58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58</v>
      </c>
      <c r="S122" s="30" t="s">
        <v>58</v>
      </c>
      <c r="T122" s="31"/>
      <c r="U122" s="32"/>
      <c r="V122" s="32"/>
      <c r="W122" s="32"/>
      <c r="X122" s="32"/>
      <c r="Y122" s="32"/>
      <c r="Z122" s="32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  <row r="862" ht="15.75" customHeight="1">
      <c r="T862" s="18"/>
    </row>
    <row r="863" ht="15.75" customHeight="1">
      <c r="T863" s="18"/>
    </row>
    <row r="864" ht="15.75" customHeight="1">
      <c r="T864" s="18"/>
    </row>
    <row r="865" ht="15.75" customHeight="1">
      <c r="T865" s="18"/>
    </row>
    <row r="866" ht="15.75" customHeight="1">
      <c r="T866" s="18"/>
    </row>
    <row r="867" ht="15.75" customHeight="1">
      <c r="T867" s="18"/>
    </row>
    <row r="868" ht="15.75" customHeight="1">
      <c r="T868" s="18"/>
    </row>
    <row r="869" ht="15.75" customHeight="1">
      <c r="T869" s="18"/>
    </row>
    <row r="870" ht="15.75" customHeight="1">
      <c r="T870" s="18"/>
    </row>
    <row r="871" ht="15.75" customHeight="1">
      <c r="T871" s="18"/>
    </row>
    <row r="872" ht="15.75" customHeight="1">
      <c r="T872" s="18"/>
    </row>
    <row r="873" ht="15.75" customHeight="1">
      <c r="T873" s="18"/>
    </row>
    <row r="874" ht="15.75" customHeight="1">
      <c r="T874" s="18"/>
    </row>
    <row r="875" ht="15.75" customHeight="1">
      <c r="T875" s="18"/>
    </row>
    <row r="876" ht="15.75" customHeight="1">
      <c r="T876" s="18"/>
    </row>
    <row r="877" ht="15.75" customHeight="1">
      <c r="T877" s="18"/>
    </row>
    <row r="878" ht="15.75" customHeight="1">
      <c r="T878" s="18"/>
    </row>
    <row r="879" ht="15.75" customHeight="1">
      <c r="T879" s="18"/>
    </row>
    <row r="880" ht="15.75" customHeight="1">
      <c r="T880" s="18"/>
    </row>
    <row r="881" ht="15.75" customHeight="1">
      <c r="T881" s="18"/>
    </row>
    <row r="882" ht="15.75" customHeight="1">
      <c r="T882" s="18"/>
    </row>
    <row r="883" ht="15.75" customHeight="1">
      <c r="T883" s="18"/>
    </row>
    <row r="884" ht="15.75" customHeight="1">
      <c r="T884" s="18"/>
    </row>
    <row r="885" ht="15.75" customHeight="1">
      <c r="T885" s="18"/>
    </row>
    <row r="886" ht="15.75" customHeight="1">
      <c r="T886" s="18"/>
    </row>
    <row r="887" ht="15.75" customHeight="1">
      <c r="T887" s="18"/>
    </row>
    <row r="888" ht="15.75" customHeight="1">
      <c r="T888" s="18"/>
    </row>
    <row r="889" ht="15.75" customHeight="1">
      <c r="T889" s="18"/>
    </row>
    <row r="890" ht="15.75" customHeight="1">
      <c r="T890" s="18"/>
    </row>
    <row r="891" ht="15.75" customHeight="1">
      <c r="T891" s="18"/>
    </row>
    <row r="892" ht="15.75" customHeight="1">
      <c r="T892" s="18"/>
    </row>
    <row r="893" ht="15.75" customHeight="1">
      <c r="T893" s="18"/>
    </row>
    <row r="894" ht="15.75" customHeight="1">
      <c r="T894" s="18"/>
    </row>
    <row r="895" ht="15.75" customHeight="1">
      <c r="T895" s="18"/>
    </row>
    <row r="896" ht="15.75" customHeight="1">
      <c r="T896" s="18"/>
    </row>
    <row r="897" ht="15.75" customHeight="1">
      <c r="T897" s="18"/>
    </row>
    <row r="898" ht="15.75" customHeight="1">
      <c r="T898" s="18"/>
    </row>
    <row r="899" ht="15.75" customHeight="1">
      <c r="T899" s="18"/>
    </row>
    <row r="900" ht="15.75" customHeight="1">
      <c r="T900" s="18"/>
    </row>
    <row r="901" ht="15.75" customHeight="1">
      <c r="T901" s="18"/>
    </row>
    <row r="902" ht="15.75" customHeight="1">
      <c r="T902" s="18"/>
    </row>
    <row r="903" ht="15.75" customHeight="1">
      <c r="T903" s="18"/>
    </row>
    <row r="904" ht="15.75" customHeight="1">
      <c r="T904" s="18"/>
    </row>
    <row r="905" ht="15.75" customHeight="1">
      <c r="T905" s="18"/>
    </row>
    <row r="906" ht="15.75" customHeight="1">
      <c r="T906" s="18"/>
    </row>
    <row r="907" ht="15.75" customHeight="1">
      <c r="T907" s="18"/>
    </row>
    <row r="908" ht="15.75" customHeight="1">
      <c r="T908" s="18"/>
    </row>
    <row r="909" ht="15.75" customHeight="1">
      <c r="T909" s="18"/>
    </row>
    <row r="910" ht="15.75" customHeight="1">
      <c r="T910" s="18"/>
    </row>
    <row r="911" ht="15.75" customHeight="1">
      <c r="T911" s="18"/>
    </row>
    <row r="912" ht="15.75" customHeight="1">
      <c r="T912" s="18"/>
    </row>
    <row r="913" ht="15.75" customHeight="1">
      <c r="T913" s="18"/>
    </row>
    <row r="914" ht="15.75" customHeight="1">
      <c r="T914" s="18"/>
    </row>
    <row r="915" ht="15.75" customHeight="1">
      <c r="T915" s="18"/>
    </row>
    <row r="916" ht="15.75" customHeight="1">
      <c r="T916" s="18"/>
    </row>
    <row r="917" ht="15.75" customHeight="1">
      <c r="T917" s="18"/>
    </row>
    <row r="918" ht="15.75" customHeight="1">
      <c r="T918" s="18"/>
    </row>
    <row r="919" ht="15.75" customHeight="1">
      <c r="T919" s="18"/>
    </row>
    <row r="920" ht="15.75" customHeight="1">
      <c r="T920" s="18"/>
    </row>
    <row r="921" ht="15.75" customHeight="1">
      <c r="T921" s="18"/>
    </row>
    <row r="922" ht="15.75" customHeight="1">
      <c r="T922" s="18"/>
    </row>
    <row r="923" ht="15.75" customHeight="1">
      <c r="T923" s="18"/>
    </row>
    <row r="924" ht="15.75" customHeight="1">
      <c r="T924" s="18"/>
    </row>
    <row r="925" ht="15.75" customHeight="1">
      <c r="T925" s="18"/>
    </row>
    <row r="926" ht="15.75" customHeight="1">
      <c r="T926" s="18"/>
    </row>
    <row r="927" ht="15.75" customHeight="1">
      <c r="T927" s="18"/>
    </row>
    <row r="928" ht="15.75" customHeight="1">
      <c r="T928" s="18"/>
    </row>
    <row r="929" ht="15.75" customHeight="1">
      <c r="T929" s="18"/>
    </row>
    <row r="930" ht="15.75" customHeight="1">
      <c r="T930" s="18"/>
    </row>
    <row r="931" ht="15.75" customHeight="1">
      <c r="T931" s="18"/>
    </row>
    <row r="932" ht="15.75" customHeight="1">
      <c r="T932" s="18"/>
    </row>
    <row r="933" ht="15.75" customHeight="1">
      <c r="T933" s="18"/>
    </row>
    <row r="934" ht="15.75" customHeight="1">
      <c r="T934" s="18"/>
    </row>
    <row r="935" ht="15.75" customHeight="1">
      <c r="T935" s="18"/>
    </row>
    <row r="936" ht="15.75" customHeight="1">
      <c r="T936" s="18"/>
    </row>
    <row r="937" ht="15.75" customHeight="1">
      <c r="T937" s="18"/>
    </row>
    <row r="938" ht="15.75" customHeight="1">
      <c r="T938" s="18"/>
    </row>
    <row r="939" ht="15.75" customHeight="1">
      <c r="T939" s="18"/>
    </row>
    <row r="940" ht="15.75" customHeight="1">
      <c r="T940" s="18"/>
    </row>
    <row r="941" ht="15.75" customHeight="1">
      <c r="T941" s="18"/>
    </row>
    <row r="942" ht="15.75" customHeight="1">
      <c r="T942" s="18"/>
    </row>
    <row r="943" ht="15.75" customHeight="1">
      <c r="T943" s="18"/>
    </row>
    <row r="944" ht="15.75" customHeight="1">
      <c r="T944" s="18"/>
    </row>
    <row r="945" ht="15.75" customHeight="1">
      <c r="T945" s="18"/>
    </row>
    <row r="946" ht="15.75" customHeight="1">
      <c r="T946" s="18"/>
    </row>
    <row r="947" ht="15.75" customHeight="1">
      <c r="T947" s="18"/>
    </row>
    <row r="948" ht="15.75" customHeight="1">
      <c r="T948" s="18"/>
    </row>
    <row r="949" ht="15.75" customHeight="1">
      <c r="T949" s="18"/>
    </row>
    <row r="950" ht="15.75" customHeight="1">
      <c r="T950" s="18"/>
    </row>
    <row r="951" ht="15.75" customHeight="1">
      <c r="T951" s="18"/>
    </row>
    <row r="952" ht="15.75" customHeight="1">
      <c r="T952" s="18"/>
    </row>
    <row r="953" ht="15.75" customHeight="1">
      <c r="T953" s="18"/>
    </row>
    <row r="954" ht="15.75" customHeight="1">
      <c r="T954" s="18"/>
    </row>
    <row r="955" ht="15.75" customHeight="1">
      <c r="T955" s="18"/>
    </row>
    <row r="956" ht="15.75" customHeight="1">
      <c r="T956" s="18"/>
    </row>
    <row r="957" ht="15.75" customHeight="1">
      <c r="T957" s="18"/>
    </row>
    <row r="958" ht="15.75" customHeight="1">
      <c r="T958" s="18"/>
    </row>
    <row r="959" ht="15.75" customHeight="1">
      <c r="T959" s="18"/>
    </row>
    <row r="960" ht="15.75" customHeight="1">
      <c r="T960" s="18"/>
    </row>
    <row r="961" ht="15.75" customHeight="1">
      <c r="T961" s="18"/>
    </row>
    <row r="962" ht="15.75" customHeight="1">
      <c r="T962" s="18"/>
    </row>
    <row r="963" ht="15.75" customHeight="1">
      <c r="T963" s="18"/>
    </row>
    <row r="964" ht="15.75" customHeight="1">
      <c r="T964" s="18"/>
    </row>
    <row r="965" ht="15.75" customHeight="1">
      <c r="T965" s="18"/>
    </row>
    <row r="966" ht="15.75" customHeight="1">
      <c r="T966" s="18"/>
    </row>
    <row r="967" ht="15.75" customHeight="1">
      <c r="T967" s="18"/>
    </row>
    <row r="968" ht="15.75" customHeight="1">
      <c r="T968" s="18"/>
    </row>
    <row r="969" ht="15.75" customHeight="1">
      <c r="T969" s="18"/>
    </row>
    <row r="970" ht="15.75" customHeight="1">
      <c r="T970" s="18"/>
    </row>
    <row r="971" ht="15.75" customHeight="1">
      <c r="T971" s="18"/>
    </row>
    <row r="972" ht="15.75" customHeight="1">
      <c r="T972" s="18"/>
    </row>
    <row r="973" ht="15.75" customHeight="1">
      <c r="T973" s="18"/>
    </row>
    <row r="974" ht="15.75" customHeight="1">
      <c r="T974" s="18"/>
    </row>
    <row r="975" ht="15.75" customHeight="1">
      <c r="T975" s="18"/>
    </row>
    <row r="976" ht="15.75" customHeight="1">
      <c r="T976" s="18"/>
    </row>
    <row r="977" ht="15.75" customHeight="1">
      <c r="T977" s="18"/>
    </row>
    <row r="978" ht="15.75" customHeight="1">
      <c r="T978" s="18"/>
    </row>
    <row r="979" ht="15.75" customHeight="1">
      <c r="T979" s="18"/>
    </row>
    <row r="980" ht="15.75" customHeight="1">
      <c r="T980" s="18"/>
    </row>
    <row r="981" ht="15.75" customHeight="1">
      <c r="T981" s="18"/>
    </row>
    <row r="982" ht="15.75" customHeight="1">
      <c r="T982" s="18"/>
    </row>
    <row r="983" ht="15.75" customHeight="1">
      <c r="T983" s="18"/>
    </row>
    <row r="984" ht="15.75" customHeight="1">
      <c r="T984" s="18"/>
    </row>
    <row r="985" ht="15.75" customHeight="1">
      <c r="T985" s="18"/>
    </row>
    <row r="986" ht="15.75" customHeight="1">
      <c r="T986" s="18"/>
    </row>
    <row r="987" ht="15.75" customHeight="1">
      <c r="T987" s="18"/>
    </row>
    <row r="988" ht="15.75" customHeight="1">
      <c r="T988" s="18"/>
    </row>
    <row r="989" ht="15.75" customHeight="1">
      <c r="T989" s="18"/>
    </row>
    <row r="990" ht="15.75" customHeight="1">
      <c r="T990" s="18"/>
    </row>
    <row r="991" ht="15.75" customHeight="1">
      <c r="T991" s="18"/>
    </row>
    <row r="992" ht="15.75" customHeight="1">
      <c r="T992" s="18"/>
    </row>
    <row r="993" ht="15.75" customHeight="1">
      <c r="T993" s="18"/>
    </row>
    <row r="994" ht="15.75" customHeight="1">
      <c r="T994" s="18"/>
    </row>
    <row r="995" ht="15.75" customHeight="1">
      <c r="T995" s="18"/>
    </row>
    <row r="996" ht="15.75" customHeight="1">
      <c r="T996" s="18"/>
    </row>
    <row r="997" ht="15.75" customHeight="1">
      <c r="T997" s="18"/>
    </row>
    <row r="998" ht="15.75" customHeight="1">
      <c r="T998" s="18"/>
    </row>
    <row r="999" ht="15.75" customHeight="1">
      <c r="T999" s="18"/>
    </row>
    <row r="1000" ht="15.7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2024-10-30T22:43:37Z</dcterms:created>
  <dc:creator>Unknown</dc:creator>
</cp:coreProperties>
</file>