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sults" sheetId="1" r:id="rId4"/>
    <sheet name="pools" sheetId="2" r:id="rId5"/>
    <sheet name="brackets" sheetId="3" r:id="rId6"/>
  </sheets>
</workbook>
</file>

<file path=xl/sharedStrings.xml><?xml version="1.0" encoding="utf-8"?>
<sst xmlns="http://schemas.openxmlformats.org/spreadsheetml/2006/main" uniqueCount="63">
  <si>
    <t>BUHURT INTERNATIONAL</t>
  </si>
  <si>
    <t>5vs5</t>
  </si>
  <si>
    <t>Name:</t>
  </si>
  <si>
    <t>Trans Tasman Cup and Waihora Reborn 2024</t>
  </si>
  <si>
    <t>Event Date:</t>
  </si>
  <si>
    <t>2024-07-20</t>
  </si>
  <si>
    <t>Event Tier:</t>
  </si>
  <si>
    <t>Classic</t>
  </si>
  <si>
    <t>: Event tier</t>
  </si>
  <si>
    <t>Loc:</t>
  </si>
  <si>
    <t>26 A C Baths Avenue, Tauhara, Taupō 3330, New Zealand</t>
  </si>
  <si>
    <t>Male</t>
  </si>
  <si>
    <t>v1.0.6</t>
  </si>
  <si>
    <t>Tier Mult.</t>
  </si>
  <si>
    <t>: Tier Multiplier</t>
  </si>
  <si>
    <t>ID#</t>
  </si>
  <si>
    <t>Team</t>
  </si>
  <si>
    <t>T</t>
  </si>
  <si>
    <t>Matches (M)</t>
  </si>
  <si>
    <t>Rounds (R)</t>
  </si>
  <si>
    <t>Standing team members (S) vs Grounded opponent (G)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</si>
  <si>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</si>
  <si>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</si>
  <si>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</si>
  <si>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</si>
  <si>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</si>
  <si>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</si>
  <si>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</si>
  <si>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</si>
  <si>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</si>
  <si>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</si>
  <si>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</si>
  <si>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S</t>
  </si>
  <si>
    <t>S per R</t>
  </si>
  <si>
    <t>G</t>
  </si>
  <si>
    <t>G per R</t>
  </si>
  <si>
    <t>S|G Diff</t>
  </si>
  <si>
    <t>Ratio</t>
  </si>
  <si>
    <t>Y</t>
  </si>
  <si>
    <t>R</t>
  </si>
  <si>
    <t>Tyr’s Warriors</t>
  </si>
  <si>
    <t>Honeybadgers</t>
  </si>
  <si>
    <t>Team Vultures</t>
  </si>
  <si>
    <t>Beasts(m)</t>
  </si>
  <si>
    <t>Auckland Armoured Combat</t>
  </si>
  <si>
    <t>Ruckus</t>
  </si>
  <si>
    <t>Warwolves</t>
  </si>
  <si>
    <t>Steel Thorns</t>
  </si>
  <si>
    <t>Match#</t>
  </si>
  <si>
    <t>Rounds Score</t>
  </si>
  <si>
    <t>Fight</t>
  </si>
  <si>
    <t>Rounds</t>
  </si>
  <si>
    <t>Active/Grounded</t>
  </si>
  <si>
    <t>R1</t>
  </si>
  <si>
    <t>R2</t>
  </si>
  <si>
    <t>R3</t>
  </si>
  <si>
    <t>R4</t>
  </si>
  <si>
    <t>R5</t>
  </si>
  <si>
    <t>A</t>
  </si>
  <si>
    <t>Description</t>
  </si>
  <si>
    <t xml:space="preserve">Honeybadgers </t>
  </si>
  <si>
    <t xml:space="preserve">Auckland Armoured Combat </t>
  </si>
  <si>
    <t xml:space="preserve">Warwolves 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</si>
</sst>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6"/>
      <color indexed="8"/>
      <name val="Cambria"/>
    </font>
    <font>
      <b val="1"/>
      <sz val="12"/>
      <color indexed="8"/>
      <name val="Cambria"/>
    </font>
    <font>
      <b val="1"/>
      <sz val="11"/>
      <color indexed="8"/>
      <name val="Cambria"/>
    </font>
    <font>
      <sz val="11"/>
      <color indexed="11"/>
      <name val="Calibri"/>
    </font>
    <font>
      <sz val="11"/>
      <color indexed="8"/>
      <name val="Cambri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/>
      <top style="thin">
        <color indexed="10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center" vertical="center"/>
    </xf>
    <xf numFmtId="0" fontId="4" fillId="2" borderId="6" applyNumberFormat="0" applyFont="1" applyFill="1" applyBorder="1" applyAlignment="1" applyProtection="0">
      <alignment horizontal="center" vertical="center"/>
    </xf>
    <xf numFmtId="49" fontId="0" borderId="7" applyNumberFormat="1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5" fillId="3" borderId="7" applyNumberFormat="1" applyFont="1" applyFill="1" applyBorder="1" applyAlignment="1" applyProtection="0">
      <alignment horizontal="center" vertical="center" wrapText="1"/>
    </xf>
    <xf numFmtId="0" fontId="5" fillId="3" borderId="7" applyNumberFormat="0" applyFont="1" applyFill="1" applyBorder="1" applyAlignment="1" applyProtection="0">
      <alignment horizontal="center" vertical="center" wrapText="1"/>
    </xf>
    <xf numFmtId="49" fontId="5" fillId="3" borderId="7" applyNumberFormat="1" applyFont="1" applyFill="1" applyBorder="1" applyAlignment="1" applyProtection="0">
      <alignment horizontal="left" vertical="center" wrapText="1"/>
    </xf>
    <xf numFmtId="49" fontId="0" borderId="8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5" fillId="3" borderId="8" applyNumberFormat="1" applyFont="1" applyFill="1" applyBorder="1" applyAlignment="1" applyProtection="0">
      <alignment horizontal="center" vertical="center" wrapText="1"/>
    </xf>
    <xf numFmtId="0" fontId="5" fillId="3" borderId="8" applyNumberFormat="0" applyFont="1" applyFill="1" applyBorder="1" applyAlignment="1" applyProtection="0">
      <alignment horizontal="center" vertical="center" wrapText="1"/>
    </xf>
    <xf numFmtId="49" fontId="6" fillId="3" borderId="8" applyNumberFormat="1" applyFont="1" applyFill="1" applyBorder="1" applyAlignment="1" applyProtection="0">
      <alignment horizontal="center" vertical="center" wrapText="1"/>
    </xf>
    <xf numFmtId="0" fontId="6" fillId="3" borderId="8" applyNumberFormat="0" applyFont="1" applyFill="1" applyBorder="1" applyAlignment="1" applyProtection="0">
      <alignment horizontal="center" vertical="center" wrapText="1"/>
    </xf>
    <xf numFmtId="0" fontId="5" fillId="3" borderId="8" applyNumberFormat="1" applyFont="1" applyFill="1" applyBorder="1" applyAlignment="1" applyProtection="0">
      <alignment horizontal="center" vertical="center" wrapText="1"/>
    </xf>
    <xf numFmtId="49" fontId="5" fillId="3" borderId="8" applyNumberFormat="1" applyFont="1" applyFill="1" applyBorder="1" applyAlignment="1" applyProtection="0">
      <alignment horizontal="left" vertical="center" wrapText="1"/>
    </xf>
    <xf numFmtId="49" fontId="0" borderId="9" applyNumberFormat="1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5" borderId="10" applyNumberFormat="0" applyFont="1" applyFill="0" applyBorder="1" applyAlignment="1" applyProtection="0">
      <alignment horizontal="center" vertical="bottom"/>
    </xf>
    <xf numFmtId="49" fontId="0" borderId="10" applyNumberFormat="1" applyFont="1" applyFill="0" applyBorder="1" applyAlignment="1" applyProtection="0">
      <alignment vertical="bottom"/>
    </xf>
    <xf numFmtId="49" fontId="0" borderId="11" applyNumberFormat="1" applyFont="1" applyFill="0" applyBorder="1" applyAlignment="1" applyProtection="0">
      <alignment vertical="bottom"/>
    </xf>
    <xf numFmtId="49" fontId="0" fillId="4" borderId="12" applyNumberFormat="1" applyFont="1" applyFill="1" applyBorder="1" applyAlignment="1" applyProtection="0">
      <alignment vertical="center" wrapText="1"/>
    </xf>
    <xf numFmtId="49" fontId="0" fillId="5" borderId="12" applyNumberFormat="1" applyFont="1" applyFill="1" applyBorder="1" applyAlignment="1" applyProtection="0">
      <alignment vertical="center" wrapText="1"/>
    </xf>
    <xf numFmtId="49" fontId="0" borderId="13" applyNumberFormat="1" applyFont="1" applyFill="0" applyBorder="1" applyAlignment="1" applyProtection="0">
      <alignment vertical="bottom"/>
    </xf>
    <xf numFmtId="0" fontId="7" fillId="3" borderId="14" applyNumberFormat="1" applyFont="1" applyFill="1" applyBorder="1" applyAlignment="1" applyProtection="0">
      <alignment horizontal="center" vertical="center"/>
    </xf>
    <xf numFmtId="49" fontId="7" fillId="3" borderId="14" applyNumberFormat="1" applyFont="1" applyFill="1" applyBorder="1" applyAlignment="1" applyProtection="0">
      <alignment horizontal="center" vertical="center"/>
    </xf>
    <xf numFmtId="10" fontId="7" fillId="3" borderId="14" applyNumberFormat="1" applyFont="1" applyFill="1" applyBorder="1" applyAlignment="1" applyProtection="0">
      <alignment horizontal="center" vertical="center"/>
    </xf>
    <xf numFmtId="2" fontId="7" fillId="3" borderId="14" applyNumberFormat="1" applyFont="1" applyFill="1" applyBorder="1" applyAlignment="1" applyProtection="0">
      <alignment horizontal="center" vertical="center"/>
    </xf>
    <xf numFmtId="0" fontId="7" fillId="3" borderId="14" applyNumberFormat="0" applyFont="1" applyFill="1" applyBorder="1" applyAlignment="1" applyProtection="0">
      <alignment horizontal="center" vertical="center"/>
    </xf>
    <xf numFmtId="0" fontId="0" borderId="15" applyNumberFormat="0" applyFont="1" applyFill="0" applyBorder="1" applyAlignment="1" applyProtection="0">
      <alignment vertical="bottom"/>
    </xf>
    <xf numFmtId="0" fontId="7" fillId="6" borderId="14" applyNumberFormat="1" applyFont="1" applyFill="1" applyBorder="1" applyAlignment="1" applyProtection="0">
      <alignment horizontal="center" vertical="center"/>
    </xf>
    <xf numFmtId="49" fontId="7" fillId="6" borderId="14" applyNumberFormat="1" applyFont="1" applyFill="1" applyBorder="1" applyAlignment="1" applyProtection="0">
      <alignment horizontal="center" vertical="center"/>
    </xf>
    <xf numFmtId="10" fontId="7" fillId="6" borderId="14" applyNumberFormat="1" applyFont="1" applyFill="1" applyBorder="1" applyAlignment="1" applyProtection="0">
      <alignment horizontal="center" vertical="center"/>
    </xf>
    <xf numFmtId="2" fontId="7" fillId="6" borderId="14" applyNumberFormat="1" applyFont="1" applyFill="1" applyBorder="1" applyAlignment="1" applyProtection="0">
      <alignment horizontal="center" vertical="center"/>
    </xf>
    <xf numFmtId="0" fontId="7" fillId="6" borderId="14" applyNumberFormat="0" applyFont="1" applyFill="1" applyBorder="1" applyAlignment="1" applyProtection="0">
      <alignment horizontal="center" vertical="center"/>
    </xf>
    <xf numFmtId="0" fontId="0" borderId="1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3" borderId="9" applyNumberFormat="1" applyFont="1" applyFill="1" applyBorder="1" applyAlignment="1" applyProtection="0">
      <alignment horizontal="center" vertical="center" wrapText="1"/>
    </xf>
    <xf numFmtId="0" fontId="5" fillId="3" borderId="9" applyNumberFormat="0" applyFont="1" applyFill="1" applyBorder="1" applyAlignment="1" applyProtection="0">
      <alignment horizontal="center" vertical="center" wrapText="1"/>
    </xf>
    <xf numFmtId="0" fontId="0" fillId="3" borderId="8" applyNumberFormat="0" applyFont="1" applyFill="1" applyBorder="1" applyAlignment="1" applyProtection="0">
      <alignment vertical="center"/>
    </xf>
    <xf numFmtId="0" fontId="5" fillId="3" borderId="17" applyNumberFormat="0" applyFont="1" applyFill="1" applyBorder="1" applyAlignment="1" applyProtection="0">
      <alignment horizontal="center" vertical="center" wrapText="1"/>
    </xf>
    <xf numFmtId="49" fontId="5" fillId="3" borderId="17" applyNumberFormat="1" applyFont="1" applyFill="1" applyBorder="1" applyAlignment="1" applyProtection="0">
      <alignment horizontal="center" vertical="center"/>
    </xf>
    <xf numFmtId="49" fontId="5" fillId="3" borderId="18" applyNumberFormat="1" applyFont="1" applyFill="1" applyBorder="1" applyAlignment="1" applyProtection="0">
      <alignment horizontal="center" vertical="center"/>
    </xf>
    <xf numFmtId="0" fontId="5" fillId="4" borderId="19" applyNumberFormat="0" applyFont="1" applyFill="1" applyBorder="1" applyAlignment="1" applyProtection="0">
      <alignment horizontal="center" vertical="center"/>
    </xf>
    <xf numFmtId="0" fontId="5" fillId="5" borderId="19" applyNumberFormat="0" applyFont="1" applyFill="1" applyBorder="1" applyAlignment="1" applyProtection="0">
      <alignment horizontal="center" vertical="center"/>
    </xf>
    <xf numFmtId="49" fontId="5" fillId="3" borderId="20" applyNumberFormat="1" applyFont="1" applyFill="1" applyBorder="1" applyAlignment="1" applyProtection="0">
      <alignment horizontal="center" vertical="center"/>
    </xf>
    <xf numFmtId="0" fontId="5" borderId="21" applyNumberFormat="1" applyFont="1" applyFill="0" applyBorder="1" applyAlignment="1" applyProtection="0">
      <alignment horizontal="center" vertical="bottom"/>
    </xf>
    <xf numFmtId="0" fontId="0" borderId="21" applyNumberFormat="0" applyFont="1" applyFill="0" applyBorder="1" applyAlignment="1" applyProtection="0">
      <alignment vertical="bottom"/>
    </xf>
    <xf numFmtId="49" fontId="0" borderId="21" applyNumberFormat="1" applyFont="1" applyFill="0" applyBorder="1" applyAlignment="1" applyProtection="0">
      <alignment vertical="bottom"/>
    </xf>
    <xf numFmtId="0" fontId="0" borderId="21" applyNumberFormat="1" applyFont="1" applyFill="0" applyBorder="1" applyAlignment="1" applyProtection="0">
      <alignment vertical="bottom"/>
    </xf>
    <xf numFmtId="0" fontId="7" fillId="6" borderId="21" applyNumberFormat="0" applyFont="1" applyFill="1" applyBorder="1" applyAlignment="1" applyProtection="0">
      <alignment horizontal="left" vertical="center"/>
    </xf>
    <xf numFmtId="0" fontId="5" borderId="21" applyNumberFormat="0" applyFont="1" applyFill="0" applyBorder="1" applyAlignment="1" applyProtection="0">
      <alignment horizontal="center" vertical="bottom"/>
    </xf>
    <xf numFmtId="0" fontId="7" fillId="3" borderId="21" applyNumberFormat="0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ill>
        <patternFill patternType="solid">
          <fgColor indexed="16"/>
          <bgColor indexed="17"/>
        </patternFill>
      </fill>
    </dxf>
    <dxf>
      <fill>
        <patternFill patternType="solid">
          <fgColor indexed="16"/>
          <bgColor indexed="14"/>
        </patternFill>
      </fill>
    </dxf>
    <dxf>
      <fill>
        <patternFill patternType="solid">
          <fgColor indexed="16"/>
          <bgColor indexed="17"/>
        </patternFill>
      </fill>
    </dxf>
    <dxf>
      <fill>
        <patternFill patternType="solid">
          <fgColor indexed="16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bcb95"/>
      <rgbColor rgb="ffaaaaaa"/>
      <rgbColor rgb="ffffffff"/>
      <rgbColor rgb="ff0f0f0f"/>
      <rgbColor rgb="ffffff00"/>
      <rgbColor rgb="ffff0000"/>
      <rgbColor rgb="ffd9dadb"/>
      <rgbColor rgb="00000000"/>
      <rgbColor rgb="ff00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A99"/>
  <sheetViews>
    <sheetView workbookViewId="0" showGridLines="0" defaultGridColor="1"/>
  </sheetViews>
  <sheetFormatPr defaultColWidth="8.83333" defaultRowHeight="15" customHeight="1" outlineLevelRow="0" outlineLevelCol="0"/>
  <cols>
    <col min="1" max="1" width="6" style="1" customWidth="1"/>
    <col min="2" max="2" width="21" style="1" customWidth="1"/>
    <col min="3" max="3" width="6" style="1" customWidth="1"/>
    <col min="4" max="19" width="10" style="1" customWidth="1"/>
    <col min="20" max="22" width="6" style="1" customWidth="1"/>
    <col min="23" max="23" width="10" style="1" customWidth="1"/>
    <col min="24" max="24" width="12" style="1" customWidth="1"/>
    <col min="25" max="25" width="10" style="1" customWidth="1"/>
    <col min="26" max="27" width="15" style="1" customWidth="1"/>
    <col min="28" max="16384" width="8.85156" style="1" customWidth="1"/>
  </cols>
  <sheetData>
    <row r="1" ht="1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ht="15" customHeight="1">
      <c r="A2" t="s" s="5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ht="27" customHeight="1">
      <c r="A3" t="s" s="8">
        <v>2</v>
      </c>
      <c r="B3" t="s" s="8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t="s" s="10">
        <v>4</v>
      </c>
      <c r="U3" s="11"/>
      <c r="V3" s="11"/>
      <c r="W3" t="s" s="10">
        <v>5</v>
      </c>
      <c r="X3" s="11"/>
      <c r="Y3" t="s" s="10">
        <v>6</v>
      </c>
      <c r="Z3" t="s" s="10">
        <v>7</v>
      </c>
      <c r="AA3" t="s" s="12">
        <v>8</v>
      </c>
    </row>
    <row r="4" ht="15" customHeight="1">
      <c r="A4" t="s" s="13">
        <v>9</v>
      </c>
      <c r="B4" t="s" s="13">
        <v>10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t="s" s="15">
        <v>11</v>
      </c>
      <c r="U4" s="16"/>
      <c r="V4" s="16"/>
      <c r="W4" t="s" s="17">
        <v>12</v>
      </c>
      <c r="X4" s="18"/>
      <c r="Y4" t="s" s="15">
        <v>13</v>
      </c>
      <c r="Z4" s="19">
        <f>IF(Z3="Regional",1.5,IF(Z3="Conference",2,IF(Z3="Source",0.5,1)))</f>
        <v>1</v>
      </c>
      <c r="AA4" t="s" s="20">
        <v>14</v>
      </c>
    </row>
    <row r="5" ht="15" customHeight="1">
      <c r="A5" t="s" s="13">
        <v>15</v>
      </c>
      <c r="B5" t="s" s="13">
        <v>16</v>
      </c>
      <c r="C5" t="s" s="13">
        <v>17</v>
      </c>
      <c r="D5" t="s" s="13">
        <v>18</v>
      </c>
      <c r="E5" s="14"/>
      <c r="F5" s="14"/>
      <c r="G5" s="14"/>
      <c r="H5" s="14"/>
      <c r="I5" t="s" s="13">
        <v>19</v>
      </c>
      <c r="J5" s="14"/>
      <c r="K5" s="14"/>
      <c r="L5" s="14"/>
      <c r="M5" s="14"/>
      <c r="N5" t="s" s="13">
        <v>20</v>
      </c>
      <c r="O5" s="14"/>
      <c r="P5" s="14"/>
      <c r="Q5" s="14"/>
      <c r="R5" s="14"/>
      <c r="S5" s="14"/>
      <c r="T5" t="s" s="21">
        <v>21</v>
      </c>
      <c r="U5" s="22"/>
      <c r="V5" s="14"/>
      <c r="W5" t="s" s="13">
        <v>22</v>
      </c>
      <c r="X5" t="s" s="13">
        <v>23</v>
      </c>
      <c r="Y5" t="s" s="13">
        <v>24</v>
      </c>
      <c r="Z5" t="s" s="13">
        <v>25</v>
      </c>
      <c r="AA5" s="14"/>
    </row>
    <row r="6" ht="15" customHeight="1">
      <c r="A6" s="23"/>
      <c r="B6" s="23"/>
      <c r="C6" s="23"/>
      <c r="D6" t="s" s="24">
        <v>26</v>
      </c>
      <c r="E6" t="s" s="24">
        <v>27</v>
      </c>
      <c r="F6" t="s" s="24">
        <v>28</v>
      </c>
      <c r="G6" t="s" s="24">
        <v>29</v>
      </c>
      <c r="H6" t="s" s="24">
        <v>30</v>
      </c>
      <c r="I6" t="s" s="24">
        <v>26</v>
      </c>
      <c r="J6" t="s" s="24">
        <v>31</v>
      </c>
      <c r="K6" t="s" s="24">
        <v>27</v>
      </c>
      <c r="L6" t="s" s="24">
        <v>28</v>
      </c>
      <c r="M6" t="s" s="24">
        <v>29</v>
      </c>
      <c r="N6" t="s" s="24">
        <v>32</v>
      </c>
      <c r="O6" t="s" s="24">
        <v>33</v>
      </c>
      <c r="P6" t="s" s="24">
        <v>34</v>
      </c>
      <c r="Q6" t="s" s="24">
        <v>35</v>
      </c>
      <c r="R6" t="s" s="24">
        <v>36</v>
      </c>
      <c r="S6" t="s" s="25">
        <v>37</v>
      </c>
      <c r="T6" t="s" s="26">
        <v>38</v>
      </c>
      <c r="U6" t="s" s="27">
        <v>39</v>
      </c>
      <c r="V6" t="s" s="28">
        <v>28</v>
      </c>
      <c r="W6" s="23"/>
      <c r="X6" s="23"/>
      <c r="Y6" s="23"/>
      <c r="Z6" s="23"/>
      <c r="AA6" s="14"/>
    </row>
    <row r="7" ht="15" customHeight="1">
      <c r="A7" s="29">
        <v>0</v>
      </c>
      <c r="B7" t="s" s="30">
        <v>40</v>
      </c>
      <c r="C7" s="29">
        <v>1</v>
      </c>
      <c r="D7" s="29">
        <f t="shared" si="1" ref="D7:N14">3</f>
        <v>3</v>
      </c>
      <c r="E7" s="29">
        <f>4</f>
        <v>4</v>
      </c>
      <c r="F7" s="29">
        <f>SUM(D7:E7)</f>
        <v>7</v>
      </c>
      <c r="G7" s="31">
        <f>_xlfn.IFERROR(D7/F7,0)</f>
        <v>0.428571428571429</v>
      </c>
      <c r="H7" s="29">
        <f>F7/C7</f>
        <v>7</v>
      </c>
      <c r="I7" s="29">
        <f>7</f>
        <v>7</v>
      </c>
      <c r="J7" s="29">
        <f>SUMIF('pools'!$B1:$B122,$A7,'pools'!$L1:$L122)+SUMIF('brackets'!$B1:$B122,$A7,'brackets'!$L1:$L122)</f>
        <v>0</v>
      </c>
      <c r="K7" s="29">
        <f>8</f>
        <v>8</v>
      </c>
      <c r="L7" s="29">
        <f>SUM(I7:K7)</f>
        <v>15</v>
      </c>
      <c r="M7" s="31">
        <f>_xlfn.IFERROR(I7/L7,0)</f>
        <v>0.466666666666667</v>
      </c>
      <c r="N7" s="29">
        <f>23</f>
        <v>23</v>
      </c>
      <c r="O7" s="32">
        <f>_xlfn.IFERROR(N7/L7,0)</f>
        <v>1.53333333333333</v>
      </c>
      <c r="P7" s="29">
        <f t="shared" si="13" ref="P7:P9">47</f>
        <v>47</v>
      </c>
      <c r="Q7" s="32">
        <f>_xlfn.IFERROR(P7/L7,0)</f>
        <v>3.13333333333333</v>
      </c>
      <c r="R7" s="29">
        <f>P7-N7</f>
        <v>24</v>
      </c>
      <c r="S7" s="32">
        <f>_xlfn.IFERROR(((N7*2)+(P7*1))/(L7*5),0)</f>
        <v>1.24</v>
      </c>
      <c r="T7" s="29">
        <f>SUMIF('pools'!$B1:$B122,$A7,'pools'!$R1:$R122)+SUMIF('brackets'!$B1:$B122,$A7,'brackets'!$R1:$R122)</f>
        <v>0</v>
      </c>
      <c r="U7" s="29">
        <f>SUMIF('pools'!$B1:$B122,$A7,'pools'!$S1:$S122)+SUMIF('brackets'!$B1:$B122,$A7,'brackets'!$S1:$S122)</f>
        <v>0</v>
      </c>
      <c r="V7" s="29">
        <f>T7+(2*U7)</f>
        <v>0</v>
      </c>
      <c r="W7" s="29">
        <f>SUMIF('pools'!$B1:$B122,$A7,'pools'!$I1:$I122)+(SUMIF('brackets'!$B1:$B122,$A7,'brackets'!$I1:$I122)*2)</f>
        <v>0</v>
      </c>
      <c r="X7" s="29">
        <f>_xlfn.IFERROR(_xlfn.COUNTIFS($W$7:$W$99,"&gt;"&amp;W7)+_xlfn.COUNTIFS($W$7:$W$99,W7,$D$7:$D$99,"&gt;"&amp;D7)+_xlfn.COUNTIFS($W$7:$W$99,W7,$D$7:$D$99,D7,$M$7:$M$99,"&gt;"&amp;M7)+_xlfn.COUNTIFS($W$7:$W$99,W7,$D$7:$D$99,D7,$M$7:$M$99,M7,$S$7:$S$99,"&gt;"&amp;S7)+_xlfn.COUNTIFS($W$7:$W$99,W7,$D$7:$D$99,D7,$M$7:$M$99,M7,$S$7:$S$99,S7,$V$7:$V$99,"&lt;"&amp;V7),"NA")+1</f>
        <v>5</v>
      </c>
      <c r="Y7" s="33"/>
      <c r="Z7" s="29">
        <f>IF(X7=3,W7+2,IF(X7=2,W7+4,IF(X7=1,W7+6,W7)))*$Z$4</f>
        <v>0</v>
      </c>
      <c r="AA7" s="34"/>
    </row>
    <row r="8" ht="15" customHeight="1">
      <c r="A8" s="35">
        <v>1</v>
      </c>
      <c r="B8" t="s" s="36">
        <v>41</v>
      </c>
      <c r="C8" s="35">
        <v>1</v>
      </c>
      <c r="D8" s="35">
        <f t="shared" si="23" ref="D8:K8">5</f>
        <v>5</v>
      </c>
      <c r="E8" s="35">
        <f t="shared" si="24" ref="E8:K12">2</f>
        <v>2</v>
      </c>
      <c r="F8" s="35">
        <f>SUM(D8:E8)</f>
        <v>7</v>
      </c>
      <c r="G8" s="37">
        <f>_xlfn.IFERROR(D8/F8,0)</f>
        <v>0.714285714285714</v>
      </c>
      <c r="H8" s="35">
        <f>F8/C8</f>
        <v>7</v>
      </c>
      <c r="I8" s="35">
        <f t="shared" si="28" ref="I8:P14">10</f>
        <v>10</v>
      </c>
      <c r="J8" s="35">
        <f>SUMIF('pools'!$B1:$B122,$A8,'pools'!$L1:$L122)+SUMIF('brackets'!$B1:$B122,$A8,'brackets'!$L1:$L122)</f>
        <v>0</v>
      </c>
      <c r="K8" s="35">
        <f t="shared" si="23"/>
        <v>5</v>
      </c>
      <c r="L8" s="35">
        <f>SUM(I8:K8)</f>
        <v>15</v>
      </c>
      <c r="M8" s="37">
        <f>_xlfn.IFERROR(I8/L8,0)</f>
        <v>0.666666666666667</v>
      </c>
      <c r="N8" s="35">
        <f>31</f>
        <v>31</v>
      </c>
      <c r="O8" s="38">
        <f>_xlfn.IFERROR(N8/L8,0)</f>
        <v>2.06666666666667</v>
      </c>
      <c r="P8" s="35">
        <f>57</f>
        <v>57</v>
      </c>
      <c r="Q8" s="38">
        <f>_xlfn.IFERROR(P8/L8,0)</f>
        <v>3.8</v>
      </c>
      <c r="R8" s="35">
        <f>P8-N8</f>
        <v>26</v>
      </c>
      <c r="S8" s="38">
        <f>_xlfn.IFERROR(((N8*2)+(P8*1))/(L8*5),0)</f>
        <v>1.58666666666667</v>
      </c>
      <c r="T8" s="35">
        <f>SUMIF('pools'!$B1:$B122,$A8,'pools'!$R1:$R122)+SUMIF('brackets'!$B1:$B122,$A8,'brackets'!$R1:$R122)</f>
        <v>0</v>
      </c>
      <c r="U8" s="35">
        <f>SUMIF('pools'!$B1:$B122,$A8,'pools'!$S1:$S122)+SUMIF('brackets'!$B1:$B122,$A8,'brackets'!$S1:$S122)</f>
        <v>0</v>
      </c>
      <c r="V8" s="35">
        <f>T8+(2*U8)</f>
        <v>0</v>
      </c>
      <c r="W8" s="35">
        <f>SUMIF('pools'!$B1:$B122,$A8,'pools'!$I1:$I122)+(SUMIF('brackets'!$B1:$B122,$A8,'brackets'!$I1:$I122)*2)</f>
        <v>0</v>
      </c>
      <c r="X8" s="35">
        <f>_xlfn.IFERROR(_xlfn.COUNTIFS($W$7:$W$99,"&gt;"&amp;W8)+_xlfn.COUNTIFS($W$7:$W$99,W8,$D$7:$D$99,"&gt;"&amp;D8)+_xlfn.COUNTIFS($W$7:$W$99,W8,$D$7:$D$99,D8,$M$7:$M$99,"&gt;"&amp;M8)+_xlfn.COUNTIFS($W$7:$W$99,W8,$D$7:$D$99,D8,$M$7:$M$99,M8,$S$7:$S$99,"&gt;"&amp;S8)+_xlfn.COUNTIFS($W$7:$W$99,W8,$D$7:$D$99,D8,$M$7:$M$99,M8,$S$7:$S$99,S8,$V$7:$V$99,"&lt;"&amp;V8),"NA")+1</f>
        <v>3</v>
      </c>
      <c r="Y8" s="39"/>
      <c r="Z8" s="35">
        <f>IF(X8=3,W8+2,IF(X8=2,W8+4,IF(X8=1,W8+6,W8)))*$Z$4</f>
        <v>2</v>
      </c>
      <c r="AA8" s="34"/>
    </row>
    <row r="9" ht="15" customHeight="1">
      <c r="A9" s="29">
        <v>2</v>
      </c>
      <c r="B9" t="s" s="30">
        <v>42</v>
      </c>
      <c r="C9" s="29">
        <v>1</v>
      </c>
      <c r="D9" s="29">
        <f>4</f>
        <v>4</v>
      </c>
      <c r="E9" s="29">
        <f t="shared" si="1"/>
        <v>3</v>
      </c>
      <c r="F9" s="29">
        <f>SUM(D9:E9)</f>
        <v>7</v>
      </c>
      <c r="G9" s="31">
        <f>_xlfn.IFERROR(D9/F9,0)</f>
        <v>0.571428571428571</v>
      </c>
      <c r="H9" s="29">
        <f>F9/C9</f>
        <v>7</v>
      </c>
      <c r="I9" s="29">
        <f>8</f>
        <v>8</v>
      </c>
      <c r="J9" s="29">
        <f>SUMIF('pools'!$B1:$B122,$A9,'pools'!$L1:$L122)+SUMIF('brackets'!$B1:$B122,$A9,'brackets'!$L1:$L122)</f>
        <v>0</v>
      </c>
      <c r="K9" s="29">
        <f>6</f>
        <v>6</v>
      </c>
      <c r="L9" s="29">
        <f>SUM(I9:K9)</f>
        <v>14</v>
      </c>
      <c r="M9" s="31">
        <f>_xlfn.IFERROR(I9/L9,0)</f>
        <v>0.571428571428571</v>
      </c>
      <c r="N9" s="29">
        <f>30</f>
        <v>30</v>
      </c>
      <c r="O9" s="32">
        <f>_xlfn.IFERROR(N9/L9,0)</f>
        <v>2.14285714285714</v>
      </c>
      <c r="P9" s="29">
        <f t="shared" si="13"/>
        <v>47</v>
      </c>
      <c r="Q9" s="32">
        <f>_xlfn.IFERROR(P9/L9,0)</f>
        <v>3.35714285714286</v>
      </c>
      <c r="R9" s="29">
        <f>P9-N9</f>
        <v>17</v>
      </c>
      <c r="S9" s="32">
        <f>_xlfn.IFERROR(((N9*2)+(P9*1))/(L9*5),0)</f>
        <v>1.52857142857143</v>
      </c>
      <c r="T9" s="29">
        <f>SUMIF('pools'!$B1:$B122,$A9,'pools'!$R1:$R122)+SUMIF('brackets'!$B1:$B122,$A9,'brackets'!$R1:$R122)</f>
        <v>0</v>
      </c>
      <c r="U9" s="29">
        <f>SUMIF('pools'!$B1:$B122,$A9,'pools'!$S1:$S122)+SUMIF('brackets'!$B1:$B122,$A9,'brackets'!$S1:$S122)</f>
        <v>0</v>
      </c>
      <c r="V9" s="29">
        <f>T9+(2*U9)</f>
        <v>0</v>
      </c>
      <c r="W9" s="29">
        <f>SUMIF('pools'!$B1:$B122,$A9,'pools'!$I1:$I122)+(SUMIF('brackets'!$B1:$B122,$A9,'brackets'!$I1:$I122)*2)</f>
        <v>0</v>
      </c>
      <c r="X9" s="29">
        <f>_xlfn.IFERROR(_xlfn.COUNTIFS($W$7:$W$99,"&gt;"&amp;W9)+_xlfn.COUNTIFS($W$7:$W$99,W9,$D$7:$D$99,"&gt;"&amp;D9)+_xlfn.COUNTIFS($W$7:$W$99,W9,$D$7:$D$99,D9,$M$7:$M$99,"&gt;"&amp;M9)+_xlfn.COUNTIFS($W$7:$W$99,W9,$D$7:$D$99,D9,$M$7:$M$99,M9,$S$7:$S$99,"&gt;"&amp;S9)+_xlfn.COUNTIFS($W$7:$W$99,W9,$D$7:$D$99,D9,$M$7:$M$99,M9,$S$7:$S$99,S9,$V$7:$V$99,"&lt;"&amp;V9),"NA")+1</f>
        <v>5</v>
      </c>
      <c r="Y9" s="33"/>
      <c r="Z9" s="29">
        <f>IF(X9=3,W9+2,IF(X9=2,W9+4,IF(X9=1,W9+6,W9)))*$Z$4</f>
        <v>0</v>
      </c>
      <c r="AA9" s="34"/>
    </row>
    <row r="10" ht="15" customHeight="1">
      <c r="A10" s="35">
        <v>3</v>
      </c>
      <c r="B10" t="s" s="36">
        <v>43</v>
      </c>
      <c r="C10" s="35">
        <v>1</v>
      </c>
      <c r="D10" s="35">
        <f>6</f>
        <v>6</v>
      </c>
      <c r="E10" s="35">
        <f t="shared" si="68" ref="E10:I14">1</f>
        <v>1</v>
      </c>
      <c r="F10" s="35">
        <f>SUM(D10:E10)</f>
        <v>7</v>
      </c>
      <c r="G10" s="37">
        <f>_xlfn.IFERROR(D10/F10,0)</f>
        <v>0.857142857142857</v>
      </c>
      <c r="H10" s="35">
        <f>F10/C10</f>
        <v>7</v>
      </c>
      <c r="I10" s="35">
        <f t="shared" si="72" ref="I10:N12">12</f>
        <v>12</v>
      </c>
      <c r="J10" s="35">
        <f>SUMIF('pools'!$B1:$B122,$A10,'pools'!$L1:$L122)+SUMIF('brackets'!$B1:$B122,$A10,'brackets'!$L1:$L122)</f>
        <v>0</v>
      </c>
      <c r="K10" s="35">
        <f t="shared" si="24"/>
        <v>2</v>
      </c>
      <c r="L10" s="35">
        <f>SUM(I10:K10)</f>
        <v>14</v>
      </c>
      <c r="M10" s="37">
        <f>_xlfn.IFERROR(I10/L10,0)</f>
        <v>0.857142857142857</v>
      </c>
      <c r="N10" s="35">
        <f>56</f>
        <v>56</v>
      </c>
      <c r="O10" s="38">
        <f>_xlfn.IFERROR(N10/L10,0)</f>
        <v>4</v>
      </c>
      <c r="P10" s="35">
        <f>63</f>
        <v>63</v>
      </c>
      <c r="Q10" s="38">
        <f>_xlfn.IFERROR(P10/L10,0)</f>
        <v>4.5</v>
      </c>
      <c r="R10" s="35">
        <f>P10-N10</f>
        <v>7</v>
      </c>
      <c r="S10" s="38">
        <f>_xlfn.IFERROR(((N10*2)+(P10*1))/(L10*5),0)</f>
        <v>2.5</v>
      </c>
      <c r="T10" s="35">
        <f>SUMIF('pools'!$B1:$B122,$A10,'pools'!$R1:$R122)+SUMIF('brackets'!$B1:$B122,$A10,'brackets'!$R1:$R122)</f>
        <v>0</v>
      </c>
      <c r="U10" s="35">
        <f>SUMIF('pools'!$B1:$B122,$A10,'pools'!$S1:$S122)+SUMIF('brackets'!$B1:$B122,$A10,'brackets'!$S1:$S122)</f>
        <v>0</v>
      </c>
      <c r="V10" s="35">
        <f>T10+(2*U10)</f>
        <v>0</v>
      </c>
      <c r="W10" s="35">
        <f>SUMIF('pools'!$B1:$B122,$A10,'pools'!$I1:$I122)+(SUMIF('brackets'!$B1:$B122,$A10,'brackets'!$I1:$I122)*2)</f>
        <v>0</v>
      </c>
      <c r="X10" s="35">
        <f>_xlfn.IFERROR(_xlfn.COUNTIFS($W$7:$W$99,"&gt;"&amp;W10)+_xlfn.COUNTIFS($W$7:$W$99,W10,$D$7:$D$99,"&gt;"&amp;D10)+_xlfn.COUNTIFS($W$7:$W$99,W10,$D$7:$D$99,D10,$M$7:$M$99,"&gt;"&amp;M10)+_xlfn.COUNTIFS($W$7:$W$99,W10,$D$7:$D$99,D10,$M$7:$M$99,M10,$S$7:$S$99,"&gt;"&amp;S10)+_xlfn.COUNTIFS($W$7:$W$99,W10,$D$7:$D$99,D10,$M$7:$M$99,M10,$S$7:$S$99,S10,$V$7:$V$99,"&lt;"&amp;V10),"NA")+1</f>
        <v>3</v>
      </c>
      <c r="Y10" s="39"/>
      <c r="Z10" s="35">
        <f>IF(X10=3,W10+2,IF(X10=2,W10+4,IF(X10=1,W10+6,W10)))*$Z$4</f>
        <v>2</v>
      </c>
      <c r="AA10" s="34"/>
    </row>
    <row r="11" ht="15" customHeight="1">
      <c r="A11" s="29">
        <v>4</v>
      </c>
      <c r="B11" t="s" s="30">
        <v>44</v>
      </c>
      <c r="C11" s="29">
        <v>1</v>
      </c>
      <c r="D11" s="29">
        <f>1</f>
        <v>1</v>
      </c>
      <c r="E11" s="29">
        <f>6</f>
        <v>6</v>
      </c>
      <c r="F11" s="29">
        <f>SUM(D11:E11)</f>
        <v>7</v>
      </c>
      <c r="G11" s="31">
        <f>_xlfn.IFERROR(D11/F11,0)</f>
        <v>0.142857142857143</v>
      </c>
      <c r="H11" s="29">
        <f>F11/C11</f>
        <v>7</v>
      </c>
      <c r="I11" s="29">
        <f t="shared" si="1"/>
        <v>3</v>
      </c>
      <c r="J11" s="29">
        <f t="shared" si="24"/>
        <v>2</v>
      </c>
      <c r="K11" s="29">
        <f>11</f>
        <v>11</v>
      </c>
      <c r="L11" s="29">
        <f>SUM(I11:K11)</f>
        <v>16</v>
      </c>
      <c r="M11" s="31">
        <f>_xlfn.IFERROR(I11/L11,0)</f>
        <v>0.1875</v>
      </c>
      <c r="N11" s="29">
        <f>17</f>
        <v>17</v>
      </c>
      <c r="O11" s="32">
        <f>_xlfn.IFERROR(N11/L11,0)</f>
        <v>1.0625</v>
      </c>
      <c r="P11" s="29">
        <f>42</f>
        <v>42</v>
      </c>
      <c r="Q11" s="32">
        <f>_xlfn.IFERROR(P11/L11,0)</f>
        <v>2.625</v>
      </c>
      <c r="R11" s="29">
        <f>P11-N11</f>
        <v>25</v>
      </c>
      <c r="S11" s="32">
        <f>_xlfn.IFERROR(((N11*2)+(P11*1))/(L11*5),0)</f>
        <v>0.95</v>
      </c>
      <c r="T11" s="29">
        <f>SUMIF('pools'!$B1:$B122,$A11,'pools'!$R1:$R122)+SUMIF('brackets'!$B1:$B122,$A11,'brackets'!$R1:$R122)</f>
        <v>0</v>
      </c>
      <c r="U11" s="29">
        <f>SUMIF('pools'!$B1:$B122,$A11,'pools'!$S1:$S122)+SUMIF('brackets'!$B1:$B122,$A11,'brackets'!$S1:$S122)</f>
        <v>0</v>
      </c>
      <c r="V11" s="29">
        <f>T11+(2*U11)</f>
        <v>0</v>
      </c>
      <c r="W11" s="29">
        <f>SUMIF('pools'!$B1:$B122,$A11,'pools'!$I1:$I122)+(SUMIF('brackets'!$B1:$B122,$A11,'brackets'!$I1:$I122)*2)</f>
        <v>0</v>
      </c>
      <c r="X11" s="29">
        <f>_xlfn.IFERROR(_xlfn.COUNTIFS($W$7:$W$99,"&gt;"&amp;W11)+_xlfn.COUNTIFS($W$7:$W$99,W11,$D$7:$D$99,"&gt;"&amp;D11)+_xlfn.COUNTIFS($W$7:$W$99,W11,$D$7:$D$99,D11,$M$7:$M$99,"&gt;"&amp;M11)+_xlfn.COUNTIFS($W$7:$W$99,W11,$D$7:$D$99,D11,$M$7:$M$99,M11,$S$7:$S$99,"&gt;"&amp;S11)+_xlfn.COUNTIFS($W$7:$W$99,W11,$D$7:$D$99,D11,$M$7:$M$99,M11,$S$7:$S$99,S11,$V$7:$V$99,"&lt;"&amp;V11),"NA")+1</f>
        <v>6</v>
      </c>
      <c r="Y11" s="33"/>
      <c r="Z11" s="29">
        <f>IF(X11=3,W11+2,IF(X11=2,W11+4,IF(X11=1,W11+6,W11)))*$Z$4</f>
        <v>0</v>
      </c>
      <c r="AA11" s="34"/>
    </row>
    <row r="12" ht="15" customHeight="1">
      <c r="A12" s="35">
        <v>5</v>
      </c>
      <c r="B12" t="s" s="36">
        <v>45</v>
      </c>
      <c r="C12" s="35">
        <v>1</v>
      </c>
      <c r="D12" s="35">
        <f>1</f>
        <v>1</v>
      </c>
      <c r="E12" s="35">
        <f>6</f>
        <v>6</v>
      </c>
      <c r="F12" s="35">
        <f>SUM(D12:E12)</f>
        <v>7</v>
      </c>
      <c r="G12" s="37">
        <f>_xlfn.IFERROR(D12/F12,0)</f>
        <v>0.142857142857143</v>
      </c>
      <c r="H12" s="35">
        <f>F12/C12</f>
        <v>7</v>
      </c>
      <c r="I12" s="35">
        <f t="shared" si="1"/>
        <v>3</v>
      </c>
      <c r="J12" s="35">
        <f t="shared" si="24"/>
        <v>2</v>
      </c>
      <c r="K12" s="35">
        <f t="shared" si="72"/>
        <v>12</v>
      </c>
      <c r="L12" s="35">
        <f>SUM(I12:K12)</f>
        <v>17</v>
      </c>
      <c r="M12" s="37">
        <f>_xlfn.IFERROR(I12/L12,0)</f>
        <v>0.176470588235294</v>
      </c>
      <c r="N12" s="35">
        <f t="shared" si="72"/>
        <v>12</v>
      </c>
      <c r="O12" s="38">
        <f>_xlfn.IFERROR(N12/L12,0)</f>
        <v>0.705882352941176</v>
      </c>
      <c r="P12" s="35">
        <f>36</f>
        <v>36</v>
      </c>
      <c r="Q12" s="38">
        <f>_xlfn.IFERROR(P12/L12,0)</f>
        <v>2.11764705882353</v>
      </c>
      <c r="R12" s="35">
        <f>P12-N12</f>
        <v>24</v>
      </c>
      <c r="S12" s="38">
        <f>_xlfn.IFERROR(((N12*2)+(P12*1))/(L12*5),0)</f>
        <v>0.705882352941176</v>
      </c>
      <c r="T12" s="35">
        <f>SUMIF('pools'!$B1:$B122,$A12,'pools'!$R1:$R122)+SUMIF('brackets'!$B1:$B122,$A12,'brackets'!$R1:$R122)</f>
        <v>0</v>
      </c>
      <c r="U12" s="35">
        <f>SUMIF('pools'!$B1:$B122,$A12,'pools'!$S1:$S122)+SUMIF('brackets'!$B1:$B122,$A12,'brackets'!$S1:$S122)</f>
        <v>0</v>
      </c>
      <c r="V12" s="35">
        <f>T12+(2*U12)</f>
        <v>0</v>
      </c>
      <c r="W12" s="35">
        <f>SUMIF('pools'!$B1:$B122,$A12,'pools'!$I1:$I122)+(SUMIF('brackets'!$B1:$B122,$A12,'brackets'!$I1:$I122)*2)</f>
        <v>0</v>
      </c>
      <c r="X12" s="35">
        <f>_xlfn.IFERROR(_xlfn.COUNTIFS($W$7:$W$99,"&gt;"&amp;W12)+_xlfn.COUNTIFS($W$7:$W$99,W12,$D$7:$D$99,"&gt;"&amp;D12)+_xlfn.COUNTIFS($W$7:$W$99,W12,$D$7:$D$99,D12,$M$7:$M$99,"&gt;"&amp;M12)+_xlfn.COUNTIFS($W$7:$W$99,W12,$D$7:$D$99,D12,$M$7:$M$99,M12,$S$7:$S$99,"&gt;"&amp;S12)+_xlfn.COUNTIFS($W$7:$W$99,W12,$D$7:$D$99,D12,$M$7:$M$99,M12,$S$7:$S$99,S12,$V$7:$V$99,"&lt;"&amp;V12),"NA")+1</f>
        <v>7</v>
      </c>
      <c r="Y12" s="39"/>
      <c r="Z12" s="35">
        <f>IF(X12=3,W12+2,IF(X12=2,W12+4,IF(X12=1,W12+6,W12)))*$Z$4</f>
        <v>0</v>
      </c>
      <c r="AA12" s="34"/>
    </row>
    <row r="13" ht="15" customHeight="1">
      <c r="A13" s="29">
        <v>6</v>
      </c>
      <c r="B13" t="s" s="30">
        <v>46</v>
      </c>
      <c r="C13" s="29">
        <v>1</v>
      </c>
      <c r="D13" s="29">
        <f>7</f>
        <v>7</v>
      </c>
      <c r="E13" s="29">
        <f>SUMIF('pools'!$B1:$B122,$A13,'pools'!$J1:$J122)+SUMIF('brackets'!$B1:$B122,$A13,'brackets'!$J1:$J122)</f>
        <v>0</v>
      </c>
      <c r="F13" s="29">
        <f>SUM(D13:E13)</f>
        <v>7</v>
      </c>
      <c r="G13" s="31">
        <f>_xlfn.IFERROR(D13/F13,0)</f>
        <v>1</v>
      </c>
      <c r="H13" s="29">
        <f>F13/C13</f>
        <v>7</v>
      </c>
      <c r="I13" s="29">
        <f t="shared" si="138" ref="I13:K14">14</f>
        <v>14</v>
      </c>
      <c r="J13" s="29">
        <f>SUMIF('pools'!$B1:$B122,$A13,'pools'!$L1:$L122)+SUMIF('brackets'!$B1:$B122,$A13,'brackets'!$L1:$L122)</f>
        <v>0</v>
      </c>
      <c r="K13" s="29">
        <f>SUMIF('pools'!$B1:$B122,$A13,'pools'!$M1:$M122)+SUMIF('brackets'!$B1:$B122,$A13,'brackets'!$M1:$M122)</f>
        <v>0</v>
      </c>
      <c r="L13" s="29">
        <f>SUM(I13:K13)</f>
        <v>14</v>
      </c>
      <c r="M13" s="31">
        <f>_xlfn.IFERROR(I13/L13,0)</f>
        <v>1</v>
      </c>
      <c r="N13" s="29">
        <f>54</f>
        <v>54</v>
      </c>
      <c r="O13" s="32">
        <f>_xlfn.IFERROR(N13/L13,0)</f>
        <v>3.85714285714286</v>
      </c>
      <c r="P13" s="29">
        <f>70</f>
        <v>70</v>
      </c>
      <c r="Q13" s="32">
        <f>_xlfn.IFERROR(P13/L13,0)</f>
        <v>5</v>
      </c>
      <c r="R13" s="29">
        <f>P13-N13</f>
        <v>16</v>
      </c>
      <c r="S13" s="32">
        <f>_xlfn.IFERROR(((N13*2)+(P13*1))/(L13*5),0)</f>
        <v>2.54285714285714</v>
      </c>
      <c r="T13" s="29">
        <f>SUMIF('pools'!$B1:$B122,$A13,'pools'!$R1:$R122)+SUMIF('brackets'!$B1:$B122,$A13,'brackets'!$R1:$R122)</f>
        <v>0</v>
      </c>
      <c r="U13" s="29">
        <f>SUMIF('pools'!$B1:$B122,$A13,'pools'!$S1:$S122)+SUMIF('brackets'!$B1:$B122,$A13,'brackets'!$S1:$S122)</f>
        <v>0</v>
      </c>
      <c r="V13" s="29">
        <f>T13+(2*U13)</f>
        <v>0</v>
      </c>
      <c r="W13" s="29">
        <f>SUMIF('pools'!$B1:$B122,$A13,'pools'!$I1:$I122)+(SUMIF('brackets'!$B1:$B122,$A13,'brackets'!$I1:$I122)*2)</f>
        <v>0</v>
      </c>
      <c r="X13" s="29">
        <f>_xlfn.IFERROR(_xlfn.COUNTIFS($W$7:$W$99,"&gt;"&amp;W13)+_xlfn.COUNTIFS($W$7:$W$99,W13,$D$7:$D$99,"&gt;"&amp;D13)+_xlfn.COUNTIFS($W$7:$W$99,W13,$D$7:$D$99,D13,$M$7:$M$99,"&gt;"&amp;M13)+_xlfn.COUNTIFS($W$7:$W$99,W13,$D$7:$D$99,D13,$M$7:$M$99,M13,$S$7:$S$99,"&gt;"&amp;S13)+_xlfn.COUNTIFS($W$7:$W$99,W13,$D$7:$D$99,D13,$M$7:$M$99,M13,$S$7:$S$99,S13,$V$7:$V$99,"&lt;"&amp;V13),"NA")+1</f>
        <v>2</v>
      </c>
      <c r="Y13" s="33"/>
      <c r="Z13" s="29">
        <f>IF(X13=3,W13+2,IF(X13=2,W13+4,IF(X13=1,W13+6,W13)))*$Z$4</f>
        <v>4</v>
      </c>
      <c r="AA13" s="34"/>
    </row>
    <row r="14" ht="15" customHeight="1">
      <c r="A14" s="35">
        <v>7</v>
      </c>
      <c r="B14" t="s" s="36">
        <v>47</v>
      </c>
      <c r="C14" s="35">
        <v>1</v>
      </c>
      <c r="D14" s="35">
        <f>SUMIF('pools'!$B1:$B122,$A14,'pools'!$I1:$I122)+SUMIF('brackets'!$B1:$B122,$A14,'brackets'!$I1:$I122)</f>
        <v>0</v>
      </c>
      <c r="E14" s="35">
        <f>7</f>
        <v>7</v>
      </c>
      <c r="F14" s="35">
        <f>SUM(D14:E14)</f>
        <v>7</v>
      </c>
      <c r="G14" s="37">
        <f>_xlfn.IFERROR(D14/F14,0)</f>
        <v>0</v>
      </c>
      <c r="H14" s="35">
        <f>F14/C14</f>
        <v>7</v>
      </c>
      <c r="I14" s="35">
        <f t="shared" si="68"/>
        <v>1</v>
      </c>
      <c r="J14" s="35">
        <f>SUMIF('pools'!$B1:$B122,$A14,'pools'!$L1:$L122)+SUMIF('brackets'!$B1:$B122,$A14,'brackets'!$L1:$L122)</f>
        <v>0</v>
      </c>
      <c r="K14" s="35">
        <f t="shared" si="138"/>
        <v>14</v>
      </c>
      <c r="L14" s="35">
        <f>SUM(I14:K14)</f>
        <v>15</v>
      </c>
      <c r="M14" s="37">
        <f>_xlfn.IFERROR(I14/L14,0)</f>
        <v>0.06666666666666669</v>
      </c>
      <c r="N14" s="35">
        <f t="shared" si="1"/>
        <v>3</v>
      </c>
      <c r="O14" s="38">
        <f>_xlfn.IFERROR(N14/L14,0)</f>
        <v>0.2</v>
      </c>
      <c r="P14" s="35">
        <f t="shared" si="28"/>
        <v>10</v>
      </c>
      <c r="Q14" s="38">
        <f>_xlfn.IFERROR(P14/L14,0)</f>
        <v>0.666666666666667</v>
      </c>
      <c r="R14" s="35">
        <f>P14-N14</f>
        <v>7</v>
      </c>
      <c r="S14" s="38">
        <f>_xlfn.IFERROR(((N14*2)+(P14*1))/(L14*5),0)</f>
        <v>0.213333333333333</v>
      </c>
      <c r="T14" s="35">
        <f>SUMIF('pools'!$B1:$B122,$A14,'pools'!$R1:$R122)+SUMIF('brackets'!$B1:$B122,$A14,'brackets'!$R1:$R122)</f>
        <v>0</v>
      </c>
      <c r="U14" s="35">
        <f>SUMIF('pools'!$B1:$B122,$A14,'pools'!$S1:$S122)+SUMIF('brackets'!$B1:$B122,$A14,'brackets'!$S1:$S122)</f>
        <v>0</v>
      </c>
      <c r="V14" s="35">
        <f>T14+(2*U14)</f>
        <v>0</v>
      </c>
      <c r="W14" s="35">
        <f>SUMIF('pools'!$B1:$B122,$A14,'pools'!$I1:$I122)+(SUMIF('brackets'!$B1:$B122,$A14,'brackets'!$I1:$I122)*2)</f>
        <v>0</v>
      </c>
      <c r="X14" s="35">
        <f>_xlfn.IFERROR(_xlfn.COUNTIFS($W$7:$W$99,"&gt;"&amp;W14)+_xlfn.COUNTIFS($W$7:$W$99,W14,$D$7:$D$99,"&gt;"&amp;D14)+_xlfn.COUNTIFS($W$7:$W$99,W14,$D$7:$D$99,D14,$M$7:$M$99,"&gt;"&amp;M14)+_xlfn.COUNTIFS($W$7:$W$99,W14,$D$7:$D$99,D14,$M$7:$M$99,M14,$S$7:$S$99,"&gt;"&amp;S14)+_xlfn.COUNTIFS($W$7:$W$99,W14,$D$7:$D$99,D14,$M$7:$M$99,M14,$S$7:$S$99,S14,$V$7:$V$99,"&lt;"&amp;V14),"NA")+1</f>
        <v>9</v>
      </c>
      <c r="Y14" s="39"/>
      <c r="Z14" s="35">
        <f>IF(X14=3,W14+2,IF(X14=2,W14+4,IF(X14=1,W14+6,W14)))*$Z$4</f>
        <v>0</v>
      </c>
      <c r="AA14" s="34"/>
    </row>
    <row r="15" ht="1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14"/>
    </row>
    <row r="16" ht="1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ht="1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ht="1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ht="1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ht="1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1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ht="1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ht="1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ht="1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ht="1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ht="1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ht="1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ht="1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ht="1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ht="1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ht="1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ht="1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ht="1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ht="1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ht="1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ht="1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ht="1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ht="1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ht="1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ht="1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ht="1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ht="1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ht="1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ht="1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ht="1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ht="1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ht="1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ht="1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ht="1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ht="1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ht="1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ht="1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ht="1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ht="1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ht="1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ht="1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ht="1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ht="1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1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ht="1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ht="1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ht="1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1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1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1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1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1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ht="1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ht="1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ht="1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ht="1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ht="1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ht="1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ht="1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ht="1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ht="1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ht="1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ht="1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ht="1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ht="1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ht="1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ht="1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ht="1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ht="1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ht="1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ht="1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ht="1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ht="1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ht="1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ht="1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ht="1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ht="1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ht="1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ht="1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ht="1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ht="1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D5:H5"/>
    <mergeCell ref="I5:M5"/>
    <mergeCell ref="N5:S5"/>
    <mergeCell ref="T5:V5"/>
    <mergeCell ref="A5:A6"/>
    <mergeCell ref="B5:B6"/>
    <mergeCell ref="C5:C6"/>
    <mergeCell ref="W5:W6"/>
    <mergeCell ref="X5:X6"/>
    <mergeCell ref="Y5:Y6"/>
    <mergeCell ref="Z5:Z6"/>
  </mergeCells>
  <dataValidations count="1">
    <dataValidation type="list" allowBlank="1" showInputMessage="1" showErrorMessage="1" sqref="Z3">
      <formula1>"Source,Classic,Regional,Conference"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T122"/>
  <sheetViews>
    <sheetView workbookViewId="0" showGridLines="0" defaultGridColor="1"/>
  </sheetViews>
  <sheetFormatPr defaultColWidth="8.83333" defaultRowHeight="15" customHeight="1" outlineLevelRow="0" outlineLevelCol="0"/>
  <cols>
    <col min="1" max="1" width="10" style="41" customWidth="1"/>
    <col min="2" max="2" width="6" style="41" customWidth="1"/>
    <col min="3" max="3" width="21" style="41" customWidth="1"/>
    <col min="4" max="10" width="4.5" style="41" customWidth="1"/>
    <col min="11" max="13" width="10" style="41" customWidth="1"/>
    <col min="14" max="19" width="6" style="41" customWidth="1"/>
    <col min="20" max="20" width="21" style="41" customWidth="1"/>
    <col min="21" max="16384" width="8.85156" style="41" customWidth="1"/>
  </cols>
  <sheetData>
    <row r="1" ht="15" customHeight="1">
      <c r="A1" t="s" s="15">
        <v>48</v>
      </c>
      <c r="B1" t="s" s="15">
        <v>15</v>
      </c>
      <c r="C1" t="s" s="15">
        <v>16</v>
      </c>
      <c r="D1" t="s" s="15">
        <v>49</v>
      </c>
      <c r="E1" s="16"/>
      <c r="F1" s="16"/>
      <c r="G1" s="16"/>
      <c r="H1" s="16"/>
      <c r="I1" t="s" s="15">
        <v>50</v>
      </c>
      <c r="J1" s="16"/>
      <c r="K1" t="s" s="15">
        <v>51</v>
      </c>
      <c r="L1" s="16"/>
      <c r="M1" s="16"/>
      <c r="N1" s="16"/>
      <c r="O1" t="s" s="15">
        <v>52</v>
      </c>
      <c r="P1" s="16"/>
      <c r="Q1" s="16"/>
      <c r="R1" t="s" s="42">
        <v>21</v>
      </c>
      <c r="S1" s="43"/>
      <c r="T1" s="44"/>
    </row>
    <row r="2" ht="15" customHeight="1">
      <c r="A2" s="45"/>
      <c r="B2" s="45"/>
      <c r="C2" s="45"/>
      <c r="D2" t="s" s="46">
        <v>53</v>
      </c>
      <c r="E2" t="s" s="46">
        <v>54</v>
      </c>
      <c r="F2" t="s" s="46">
        <v>55</v>
      </c>
      <c r="G2" t="s" s="46">
        <v>56</v>
      </c>
      <c r="H2" t="s" s="46">
        <v>57</v>
      </c>
      <c r="I2" t="s" s="46">
        <v>26</v>
      </c>
      <c r="J2" t="s" s="46">
        <v>27</v>
      </c>
      <c r="K2" t="s" s="46">
        <v>26</v>
      </c>
      <c r="L2" t="s" s="46">
        <v>31</v>
      </c>
      <c r="M2" t="s" s="46">
        <v>27</v>
      </c>
      <c r="N2" t="s" s="46">
        <v>28</v>
      </c>
      <c r="O2" t="s" s="46">
        <v>58</v>
      </c>
      <c r="P2" t="s" s="46">
        <v>34</v>
      </c>
      <c r="Q2" t="s" s="47">
        <v>37</v>
      </c>
      <c r="R2" s="48"/>
      <c r="S2" s="49"/>
      <c r="T2" t="s" s="50">
        <v>59</v>
      </c>
    </row>
    <row r="3" ht="15" customHeight="1">
      <c r="A3" s="51">
        <v>1</v>
      </c>
      <c r="B3" s="52"/>
      <c r="C3" t="s" s="53">
        <v>60</v>
      </c>
      <c r="D3" s="54">
        <v>3</v>
      </c>
      <c r="E3" s="54">
        <v>2</v>
      </c>
      <c r="F3" s="52"/>
      <c r="G3" s="52"/>
      <c r="H3" s="52"/>
      <c r="I3" s="54">
        <f>IF(K3&gt;K4,1,0)</f>
        <v>1</v>
      </c>
      <c r="J3" s="54">
        <f>IF(I3=0,1,0)</f>
        <v>0</v>
      </c>
      <c r="K3" s="54">
        <f>IF(D3&gt;D4,1,0)+IF(E3&gt;E4,1,0)+IF(F3&gt;F4,1,0)+IF(G3&gt;G4,1,0)+IF(H3&gt;H4,1,0)</f>
        <v>2</v>
      </c>
      <c r="L3" s="54">
        <f>N3-K3-M3</f>
        <v>0</v>
      </c>
      <c r="M3" s="54">
        <f>K4</f>
        <v>0</v>
      </c>
      <c r="N3" s="54">
        <f>IF(ISBLANK(D3),0,1)+IF(ISBLANK(E3),0,1)+IF(ISBLANK(F3),0,1)+IF(ISBLANK(G3),0,1)+IF(ISBLANK(H3),0,1)</f>
        <v>2</v>
      </c>
      <c r="O3" s="54">
        <f>SUM(D3:H3)</f>
        <v>5</v>
      </c>
      <c r="P3" s="54">
        <f>COUNTIF(D4:H4,"&lt;&gt;")*5-SUM(D4:H4)</f>
        <v>10</v>
      </c>
      <c r="Q3" s="54">
        <f>_xlfn.IFERROR(O3-P3,0)</f>
        <v>-5</v>
      </c>
      <c r="R3" s="52"/>
      <c r="S3" s="52"/>
      <c r="T3" s="55"/>
    </row>
    <row r="4" ht="15" customHeight="1">
      <c r="A4" s="56"/>
      <c r="B4" s="52"/>
      <c r="C4" t="s" s="53">
        <v>61</v>
      </c>
      <c r="D4" s="54">
        <v>0</v>
      </c>
      <c r="E4" s="54">
        <v>0</v>
      </c>
      <c r="F4" s="52"/>
      <c r="G4" s="52"/>
      <c r="H4" s="52"/>
      <c r="I4" s="54">
        <f>IF(K4&gt;K3,1,0)</f>
        <v>0</v>
      </c>
      <c r="J4" s="54">
        <f>IF(I4=0,1,0)</f>
        <v>1</v>
      </c>
      <c r="K4" s="54">
        <f>IF(D4&gt;D3,1,0)+IF(E4&gt;E3,1,0)+IF(F4&gt;F3,1,0)+IF(G4&gt;G3,1,0)+IF(H4&gt;H3,1,0)</f>
        <v>0</v>
      </c>
      <c r="L4" s="54">
        <f>N4-K4-M4</f>
        <v>0</v>
      </c>
      <c r="M4" s="54">
        <f>K3</f>
        <v>2</v>
      </c>
      <c r="N4" s="54">
        <f>IF(ISBLANK(D4),0,1)+IF(ISBLANK(E4),0,1)+IF(ISBLANK(F4),0,1)+IF(ISBLANK(G4),0,1)+IF(ISBLANK(H4),0,1)</f>
        <v>2</v>
      </c>
      <c r="O4" s="54">
        <f>SUM(D4:H4)</f>
        <v>0</v>
      </c>
      <c r="P4" s="54">
        <f>COUNTIF(D3:H3,"&lt;&gt;")*5-SUM(D3:H3)</f>
        <v>5</v>
      </c>
      <c r="Q4" s="54">
        <f>_xlfn.IFERROR(O4-P4,0)</f>
        <v>-5</v>
      </c>
      <c r="R4" s="52"/>
      <c r="S4" s="52"/>
      <c r="T4" s="55"/>
    </row>
    <row r="5" ht="15" customHeight="1">
      <c r="A5" s="51">
        <v>2</v>
      </c>
      <c r="B5" s="52"/>
      <c r="C5" t="s" s="53">
        <v>43</v>
      </c>
      <c r="D5" s="54">
        <v>4</v>
      </c>
      <c r="E5" s="54">
        <v>4</v>
      </c>
      <c r="F5" s="52"/>
      <c r="G5" s="52"/>
      <c r="H5" s="52"/>
      <c r="I5" s="54">
        <f>IF(K5&gt;K6,1,0)</f>
        <v>1</v>
      </c>
      <c r="J5" s="54">
        <f>IF(I5=0,1,0)</f>
        <v>0</v>
      </c>
      <c r="K5" s="54">
        <f>IF(D5&gt;D6,1,0)+IF(E5&gt;E6,1,0)+IF(F5&gt;F6,1,0)+IF(G5&gt;G6,1,0)+IF(H5&gt;H6,1,0)</f>
        <v>2</v>
      </c>
      <c r="L5" s="54">
        <f>N5-K5-M5</f>
        <v>0</v>
      </c>
      <c r="M5" s="54">
        <f>K6</f>
        <v>0</v>
      </c>
      <c r="N5" s="54">
        <f>IF(ISBLANK(D5),0,1)+IF(ISBLANK(E5),0,1)+IF(ISBLANK(F5),0,1)+IF(ISBLANK(G5),0,1)+IF(ISBLANK(H5),0,1)</f>
        <v>2</v>
      </c>
      <c r="O5" s="54">
        <f>SUM(D5:H5)</f>
        <v>8</v>
      </c>
      <c r="P5" s="54">
        <f>COUNTIF(D6:H6,"&lt;&gt;")*5-SUM(D6:H6)</f>
        <v>10</v>
      </c>
      <c r="Q5" s="54">
        <f>_xlfn.IFERROR(O5-P5,0)</f>
        <v>-2</v>
      </c>
      <c r="R5" s="52"/>
      <c r="S5" s="52"/>
      <c r="T5" s="57"/>
    </row>
    <row r="6" ht="15" customHeight="1">
      <c r="A6" s="56"/>
      <c r="B6" s="52"/>
      <c r="C6" t="s" s="53">
        <v>45</v>
      </c>
      <c r="D6" s="54">
        <v>0</v>
      </c>
      <c r="E6" s="54">
        <v>0</v>
      </c>
      <c r="F6" s="52"/>
      <c r="G6" s="52"/>
      <c r="H6" s="52"/>
      <c r="I6" s="54">
        <f>IF(K6&gt;K5,1,0)</f>
        <v>0</v>
      </c>
      <c r="J6" s="54">
        <f>IF(I6=0,1,0)</f>
        <v>1</v>
      </c>
      <c r="K6" s="54">
        <f>IF(D6&gt;D5,1,0)+IF(E6&gt;E5,1,0)+IF(F6&gt;F5,1,0)+IF(G6&gt;G5,1,0)+IF(H6&gt;H5,1,0)</f>
        <v>0</v>
      </c>
      <c r="L6" s="54">
        <f>N6-K6-M6</f>
        <v>0</v>
      </c>
      <c r="M6" s="54">
        <f>K5</f>
        <v>2</v>
      </c>
      <c r="N6" s="54">
        <f>IF(ISBLANK(D6),0,1)+IF(ISBLANK(E6),0,1)+IF(ISBLANK(F6),0,1)+IF(ISBLANK(G6),0,1)+IF(ISBLANK(H6),0,1)</f>
        <v>2</v>
      </c>
      <c r="O6" s="54">
        <f>SUM(D6:H6)</f>
        <v>0</v>
      </c>
      <c r="P6" s="54">
        <f>COUNTIF(D5:H5,"&lt;&gt;")*5-SUM(D5:H5)</f>
        <v>2</v>
      </c>
      <c r="Q6" s="54">
        <f>_xlfn.IFERROR(O6-P6,0)</f>
        <v>-2</v>
      </c>
      <c r="R6" s="52"/>
      <c r="S6" s="52"/>
      <c r="T6" s="57"/>
    </row>
    <row r="7" ht="15" customHeight="1">
      <c r="A7" s="51">
        <v>3</v>
      </c>
      <c r="B7" s="52"/>
      <c r="C7" t="s" s="53">
        <v>40</v>
      </c>
      <c r="D7" s="54">
        <v>5</v>
      </c>
      <c r="E7" s="54">
        <v>3</v>
      </c>
      <c r="F7" s="52"/>
      <c r="G7" s="52"/>
      <c r="H7" s="52"/>
      <c r="I7" s="54">
        <f>IF(K7&gt;K8,1,0)</f>
        <v>1</v>
      </c>
      <c r="J7" s="54">
        <f>IF(I7=0,1,0)</f>
        <v>0</v>
      </c>
      <c r="K7" s="54">
        <f>IF(D7&gt;D8,1,0)+IF(E7&gt;E8,1,0)+IF(F7&gt;F8,1,0)+IF(G7&gt;G8,1,0)+IF(H7&gt;H8,1,0)</f>
        <v>2</v>
      </c>
      <c r="L7" s="54">
        <f>N7-K7-M7</f>
        <v>0</v>
      </c>
      <c r="M7" s="54">
        <f>K8</f>
        <v>0</v>
      </c>
      <c r="N7" s="54">
        <f>IF(ISBLANK(D7),0,1)+IF(ISBLANK(E7),0,1)+IF(ISBLANK(F7),0,1)+IF(ISBLANK(G7),0,1)+IF(ISBLANK(H7),0,1)</f>
        <v>2</v>
      </c>
      <c r="O7" s="54">
        <f>SUM(D7:H7)</f>
        <v>8</v>
      </c>
      <c r="P7" s="54">
        <f>COUNTIF(D8:H8,"&lt;&gt;")*5-SUM(D8:H8)</f>
        <v>10</v>
      </c>
      <c r="Q7" s="54">
        <f>_xlfn.IFERROR(O7-P7,0)</f>
        <v>-2</v>
      </c>
      <c r="R7" s="52"/>
      <c r="S7" s="52"/>
      <c r="T7" s="55"/>
    </row>
    <row r="8" ht="15" customHeight="1">
      <c r="A8" s="56"/>
      <c r="B8" s="52"/>
      <c r="C8" t="s" s="53">
        <v>47</v>
      </c>
      <c r="D8" s="54">
        <v>0</v>
      </c>
      <c r="E8" s="54">
        <v>0</v>
      </c>
      <c r="F8" s="52"/>
      <c r="G8" s="52"/>
      <c r="H8" s="52"/>
      <c r="I8" s="54">
        <f>IF(K8&gt;K7,1,0)</f>
        <v>0</v>
      </c>
      <c r="J8" s="54">
        <f>IF(I8=0,1,0)</f>
        <v>1</v>
      </c>
      <c r="K8" s="54">
        <f>IF(D8&gt;D7,1,0)+IF(E8&gt;E7,1,0)+IF(F8&gt;F7,1,0)+IF(G8&gt;G7,1,0)+IF(H8&gt;H7,1,0)</f>
        <v>0</v>
      </c>
      <c r="L8" s="54">
        <f>N8-K8-M8</f>
        <v>0</v>
      </c>
      <c r="M8" s="54">
        <f>K7</f>
        <v>2</v>
      </c>
      <c r="N8" s="54">
        <f>IF(ISBLANK(D8),0,1)+IF(ISBLANK(E8),0,1)+IF(ISBLANK(F8),0,1)+IF(ISBLANK(G8),0,1)+IF(ISBLANK(H8),0,1)</f>
        <v>2</v>
      </c>
      <c r="O8" s="54">
        <f>SUM(D8:H8)</f>
        <v>0</v>
      </c>
      <c r="P8" s="54">
        <f>COUNTIF(D7:H7,"&lt;&gt;")*5-SUM(D7:H7)</f>
        <v>2</v>
      </c>
      <c r="Q8" s="54">
        <f>_xlfn.IFERROR(O8-P8,0)</f>
        <v>-2</v>
      </c>
      <c r="R8" s="52"/>
      <c r="S8" s="52"/>
      <c r="T8" s="55"/>
    </row>
    <row r="9" ht="15" customHeight="1">
      <c r="A9" s="51">
        <v>4</v>
      </c>
      <c r="B9" s="52"/>
      <c r="C9" t="s" s="53">
        <v>42</v>
      </c>
      <c r="D9" s="54">
        <v>0</v>
      </c>
      <c r="E9" s="54">
        <v>0</v>
      </c>
      <c r="F9" s="52"/>
      <c r="G9" s="52"/>
      <c r="H9" s="52"/>
      <c r="I9" s="54">
        <f>IF(K9&gt;K10,1,0)</f>
        <v>0</v>
      </c>
      <c r="J9" s="54">
        <f>IF(I9=0,1,0)</f>
        <v>1</v>
      </c>
      <c r="K9" s="54">
        <f>IF(D9&gt;D10,1,0)+IF(E9&gt;E10,1,0)+IF(F9&gt;F10,1,0)+IF(G9&gt;G10,1,0)+IF(H9&gt;H10,1,0)</f>
        <v>0</v>
      </c>
      <c r="L9" s="54">
        <f>N9-K9-M9</f>
        <v>0</v>
      </c>
      <c r="M9" s="54">
        <f>K10</f>
        <v>2</v>
      </c>
      <c r="N9" s="54">
        <f>IF(ISBLANK(D9),0,1)+IF(ISBLANK(E9),0,1)+IF(ISBLANK(F9),0,1)+IF(ISBLANK(G9),0,1)+IF(ISBLANK(H9),0,1)</f>
        <v>2</v>
      </c>
      <c r="O9" s="54">
        <f>SUM(D9:H9)</f>
        <v>0</v>
      </c>
      <c r="P9" s="54">
        <f>COUNTIF(D10:H10,"&lt;&gt;")*5-SUM(D10:H10)</f>
        <v>2</v>
      </c>
      <c r="Q9" s="54">
        <f>_xlfn.IFERROR(O9-P9,0)</f>
        <v>-2</v>
      </c>
      <c r="R9" s="52"/>
      <c r="S9" s="52"/>
      <c r="T9" s="57"/>
    </row>
    <row r="10" ht="15" customHeight="1">
      <c r="A10" s="56"/>
      <c r="B10" s="52"/>
      <c r="C10" t="s" s="53">
        <v>62</v>
      </c>
      <c r="D10" s="54">
        <v>3</v>
      </c>
      <c r="E10" s="54">
        <v>5</v>
      </c>
      <c r="F10" s="52"/>
      <c r="G10" s="52"/>
      <c r="H10" s="52"/>
      <c r="I10" s="54">
        <f>IF(K10&gt;K9,1,0)</f>
        <v>1</v>
      </c>
      <c r="J10" s="54">
        <f>IF(I10=0,1,0)</f>
        <v>0</v>
      </c>
      <c r="K10" s="54">
        <f>IF(D10&gt;D9,1,0)+IF(E10&gt;E9,1,0)+IF(F10&gt;F9,1,0)+IF(G10&gt;G9,1,0)+IF(H10&gt;H9,1,0)</f>
        <v>2</v>
      </c>
      <c r="L10" s="54">
        <f>N10-K10-M10</f>
        <v>0</v>
      </c>
      <c r="M10" s="54">
        <f>K9</f>
        <v>0</v>
      </c>
      <c r="N10" s="54">
        <f>IF(ISBLANK(D10),0,1)+IF(ISBLANK(E10),0,1)+IF(ISBLANK(F10),0,1)+IF(ISBLANK(G10),0,1)+IF(ISBLANK(H10),0,1)</f>
        <v>2</v>
      </c>
      <c r="O10" s="54">
        <f>SUM(D10:H10)</f>
        <v>8</v>
      </c>
      <c r="P10" s="54">
        <f>COUNTIF(D9:H9,"&lt;&gt;")*5-SUM(D9:H9)</f>
        <v>10</v>
      </c>
      <c r="Q10" s="54">
        <f>_xlfn.IFERROR(O10-P10,0)</f>
        <v>-2</v>
      </c>
      <c r="R10" s="52"/>
      <c r="S10" s="52"/>
      <c r="T10" s="57"/>
    </row>
    <row r="11" ht="15" customHeight="1">
      <c r="A11" s="51">
        <v>5</v>
      </c>
      <c r="B11" s="52"/>
      <c r="C11" t="s" s="53">
        <v>60</v>
      </c>
      <c r="D11" s="54">
        <v>0</v>
      </c>
      <c r="E11" s="54">
        <v>0</v>
      </c>
      <c r="F11" s="52"/>
      <c r="G11" s="52"/>
      <c r="H11" s="52"/>
      <c r="I11" s="54">
        <f>IF(K11&gt;K12,1,0)</f>
        <v>0</v>
      </c>
      <c r="J11" s="54">
        <f>IF(I11=0,1,0)</f>
        <v>1</v>
      </c>
      <c r="K11" s="54">
        <f>IF(D11&gt;D12,1,0)+IF(E11&gt;E12,1,0)+IF(F11&gt;F12,1,0)+IF(G11&gt;G12,1,0)+IF(H11&gt;H12,1,0)</f>
        <v>0</v>
      </c>
      <c r="L11" s="54">
        <f>N11-K11-M11</f>
        <v>0</v>
      </c>
      <c r="M11" s="54">
        <f>K12</f>
        <v>2</v>
      </c>
      <c r="N11" s="54">
        <f>IF(ISBLANK(D11),0,1)+IF(ISBLANK(E11),0,1)+IF(ISBLANK(F11),0,1)+IF(ISBLANK(G11),0,1)+IF(ISBLANK(H11),0,1)</f>
        <v>2</v>
      </c>
      <c r="O11" s="54">
        <f>SUM(D11:H11)</f>
        <v>0</v>
      </c>
      <c r="P11" s="54">
        <f>COUNTIF(D12:H12,"&lt;&gt;")*5-SUM(D12:H12)</f>
        <v>1</v>
      </c>
      <c r="Q11" s="54">
        <f>_xlfn.IFERROR(O11-P11,0)</f>
        <v>-1</v>
      </c>
      <c r="R11" s="52"/>
      <c r="S11" s="52"/>
      <c r="T11" s="55"/>
    </row>
    <row r="12" ht="15" customHeight="1">
      <c r="A12" s="56"/>
      <c r="B12" s="52"/>
      <c r="C12" t="s" s="53">
        <v>43</v>
      </c>
      <c r="D12" s="54">
        <v>4</v>
      </c>
      <c r="E12" s="54">
        <v>5</v>
      </c>
      <c r="F12" s="52"/>
      <c r="G12" s="52"/>
      <c r="H12" s="52"/>
      <c r="I12" s="54">
        <f>IF(K12&gt;K11,1,0)</f>
        <v>1</v>
      </c>
      <c r="J12" s="54">
        <f>IF(I12=0,1,0)</f>
        <v>0</v>
      </c>
      <c r="K12" s="54">
        <f>IF(D12&gt;D11,1,0)+IF(E12&gt;E11,1,0)+IF(F12&gt;F11,1,0)+IF(G12&gt;G11,1,0)+IF(H12&gt;H11,1,0)</f>
        <v>2</v>
      </c>
      <c r="L12" s="54">
        <f>N12-K12-M12</f>
        <v>0</v>
      </c>
      <c r="M12" s="54">
        <f>K11</f>
        <v>0</v>
      </c>
      <c r="N12" s="54">
        <f>IF(ISBLANK(D12),0,1)+IF(ISBLANK(E12),0,1)+IF(ISBLANK(F12),0,1)+IF(ISBLANK(G12),0,1)+IF(ISBLANK(H12),0,1)</f>
        <v>2</v>
      </c>
      <c r="O12" s="54">
        <f>SUM(D12:H12)</f>
        <v>9</v>
      </c>
      <c r="P12" s="54">
        <f>COUNTIF(D11:H11,"&lt;&gt;")*5-SUM(D11:H11)</f>
        <v>10</v>
      </c>
      <c r="Q12" s="54">
        <f>_xlfn.IFERROR(O12-P12,0)</f>
        <v>-1</v>
      </c>
      <c r="R12" s="52"/>
      <c r="S12" s="52"/>
      <c r="T12" s="55"/>
    </row>
    <row r="13" ht="15" customHeight="1">
      <c r="A13" s="51">
        <v>6</v>
      </c>
      <c r="B13" s="52"/>
      <c r="C13" t="s" s="53">
        <v>40</v>
      </c>
      <c r="D13" s="54">
        <v>4</v>
      </c>
      <c r="E13" s="54">
        <v>2</v>
      </c>
      <c r="F13" s="52"/>
      <c r="G13" s="52"/>
      <c r="H13" s="52"/>
      <c r="I13" s="54">
        <f>IF(K13&gt;K14,1,0)</f>
        <v>1</v>
      </c>
      <c r="J13" s="54">
        <f>IF(I13=0,1,0)</f>
        <v>0</v>
      </c>
      <c r="K13" s="54">
        <f>IF(D13&gt;D14,1,0)+IF(E13&gt;E14,1,0)+IF(F13&gt;F14,1,0)+IF(G13&gt;G14,1,0)+IF(H13&gt;H14,1,0)</f>
        <v>2</v>
      </c>
      <c r="L13" s="54">
        <f>N13-K13-M13</f>
        <v>0</v>
      </c>
      <c r="M13" s="54">
        <f>K14</f>
        <v>0</v>
      </c>
      <c r="N13" s="54">
        <f>IF(ISBLANK(D13),0,1)+IF(ISBLANK(E13),0,1)+IF(ISBLANK(F13),0,1)+IF(ISBLANK(G13),0,1)+IF(ISBLANK(H13),0,1)</f>
        <v>2</v>
      </c>
      <c r="O13" s="54">
        <f>SUM(D13:H13)</f>
        <v>6</v>
      </c>
      <c r="P13" s="54">
        <f>COUNTIF(D14:H14,"&lt;&gt;")*5-SUM(D14:H14)</f>
        <v>10</v>
      </c>
      <c r="Q13" s="54">
        <f>_xlfn.IFERROR(O13-P13,0)</f>
        <v>-4</v>
      </c>
      <c r="R13" s="52"/>
      <c r="S13" s="52"/>
      <c r="T13" s="57"/>
    </row>
    <row r="14" ht="15" customHeight="1">
      <c r="A14" s="56"/>
      <c r="B14" s="52"/>
      <c r="C14" t="s" s="53">
        <v>61</v>
      </c>
      <c r="D14" s="54">
        <v>0</v>
      </c>
      <c r="E14" s="54">
        <v>0</v>
      </c>
      <c r="F14" s="52"/>
      <c r="G14" s="52"/>
      <c r="H14" s="52"/>
      <c r="I14" s="54">
        <f>IF(K14&gt;K13,1,0)</f>
        <v>0</v>
      </c>
      <c r="J14" s="54">
        <f>IF(I14=0,1,0)</f>
        <v>1</v>
      </c>
      <c r="K14" s="54">
        <f>IF(D14&gt;D13,1,0)+IF(E14&gt;E13,1,0)+IF(F14&gt;F13,1,0)+IF(G14&gt;G13,1,0)+IF(H14&gt;H13,1,0)</f>
        <v>0</v>
      </c>
      <c r="L14" s="54">
        <f>N14-K14-M14</f>
        <v>0</v>
      </c>
      <c r="M14" s="54">
        <f>K13</f>
        <v>2</v>
      </c>
      <c r="N14" s="54">
        <f>IF(ISBLANK(D14),0,1)+IF(ISBLANK(E14),0,1)+IF(ISBLANK(F14),0,1)+IF(ISBLANK(G14),0,1)+IF(ISBLANK(H14),0,1)</f>
        <v>2</v>
      </c>
      <c r="O14" s="54">
        <f>SUM(D14:H14)</f>
        <v>0</v>
      </c>
      <c r="P14" s="54">
        <f>COUNTIF(D13:H13,"&lt;&gt;")*5-SUM(D13:H13)</f>
        <v>4</v>
      </c>
      <c r="Q14" s="54">
        <f>_xlfn.IFERROR(O14-P14,0)</f>
        <v>-4</v>
      </c>
      <c r="R14" s="52"/>
      <c r="S14" s="52"/>
      <c r="T14" s="57"/>
    </row>
    <row r="15" ht="15" customHeight="1">
      <c r="A15" s="51">
        <v>7</v>
      </c>
      <c r="B15" s="52"/>
      <c r="C15" t="s" s="53">
        <v>42</v>
      </c>
      <c r="D15" s="54">
        <v>4</v>
      </c>
      <c r="E15" s="54">
        <v>5</v>
      </c>
      <c r="F15" s="52"/>
      <c r="G15" s="52"/>
      <c r="H15" s="52"/>
      <c r="I15" s="54">
        <f>IF(K15&gt;K16,1,0)</f>
        <v>1</v>
      </c>
      <c r="J15" s="54">
        <f>IF(I15=0,1,0)</f>
        <v>0</v>
      </c>
      <c r="K15" s="54">
        <f>IF(D15&gt;D16,1,0)+IF(E15&gt;E16,1,0)+IF(F15&gt;F16,1,0)+IF(G15&gt;G16,1,0)+IF(H15&gt;H16,1,0)</f>
        <v>2</v>
      </c>
      <c r="L15" s="54">
        <f>N15-K15-M15</f>
        <v>0</v>
      </c>
      <c r="M15" s="54">
        <f>K16</f>
        <v>0</v>
      </c>
      <c r="N15" s="54">
        <f>IF(ISBLANK(D15),0,1)+IF(ISBLANK(E15),0,1)+IF(ISBLANK(F15),0,1)+IF(ISBLANK(G15),0,1)+IF(ISBLANK(H15),0,1)</f>
        <v>2</v>
      </c>
      <c r="O15" s="54">
        <f>SUM(D15:H15)</f>
        <v>9</v>
      </c>
      <c r="P15" s="54">
        <f>COUNTIF(D16:H16,"&lt;&gt;")*5-SUM(D16:H16)</f>
        <v>10</v>
      </c>
      <c r="Q15" s="54">
        <f>_xlfn.IFERROR(O15-P15,0)</f>
        <v>-1</v>
      </c>
      <c r="R15" s="52"/>
      <c r="S15" s="52"/>
      <c r="T15" s="55"/>
    </row>
    <row r="16" ht="15" customHeight="1">
      <c r="A16" s="56"/>
      <c r="B16" s="52"/>
      <c r="C16" t="s" s="53">
        <v>45</v>
      </c>
      <c r="D16" s="54">
        <v>0</v>
      </c>
      <c r="E16" s="54">
        <v>0</v>
      </c>
      <c r="F16" s="52"/>
      <c r="G16" s="52"/>
      <c r="H16" s="52"/>
      <c r="I16" s="54">
        <f>IF(K16&gt;K15,1,0)</f>
        <v>0</v>
      </c>
      <c r="J16" s="54">
        <f>IF(I16=0,1,0)</f>
        <v>1</v>
      </c>
      <c r="K16" s="54">
        <f>IF(D16&gt;D15,1,0)+IF(E16&gt;E15,1,0)+IF(F16&gt;F15,1,0)+IF(G16&gt;G15,1,0)+IF(H16&gt;H15,1,0)</f>
        <v>0</v>
      </c>
      <c r="L16" s="54">
        <f>N16-K16-M16</f>
        <v>0</v>
      </c>
      <c r="M16" s="54">
        <f>K15</f>
        <v>2</v>
      </c>
      <c r="N16" s="54">
        <f>IF(ISBLANK(D16),0,1)+IF(ISBLANK(E16),0,1)+IF(ISBLANK(F16),0,1)+IF(ISBLANK(G16),0,1)+IF(ISBLANK(H16),0,1)</f>
        <v>2</v>
      </c>
      <c r="O16" s="54">
        <f>SUM(D16:H16)</f>
        <v>0</v>
      </c>
      <c r="P16" s="54">
        <f>COUNTIF(D15:H15,"&lt;&gt;")*5-SUM(D15:H15)</f>
        <v>1</v>
      </c>
      <c r="Q16" s="54">
        <f>_xlfn.IFERROR(O16-P16,0)</f>
        <v>-1</v>
      </c>
      <c r="R16" s="52"/>
      <c r="S16" s="52"/>
      <c r="T16" s="55"/>
    </row>
    <row r="17" ht="15" customHeight="1">
      <c r="A17" s="51">
        <v>8</v>
      </c>
      <c r="B17" s="52"/>
      <c r="C17" t="s" s="53">
        <v>62</v>
      </c>
      <c r="D17" s="54">
        <v>4</v>
      </c>
      <c r="E17" s="54">
        <v>5</v>
      </c>
      <c r="F17" s="52"/>
      <c r="G17" s="52"/>
      <c r="H17" s="52"/>
      <c r="I17" s="54">
        <f>IF(K17&gt;K18,1,0)</f>
        <v>1</v>
      </c>
      <c r="J17" s="54">
        <f>IF(I17=0,1,0)</f>
        <v>0</v>
      </c>
      <c r="K17" s="54">
        <f>IF(D17&gt;D18,1,0)+IF(E17&gt;E18,1,0)+IF(F17&gt;F18,1,0)+IF(G17&gt;G18,1,0)+IF(H17&gt;H18,1,0)</f>
        <v>2</v>
      </c>
      <c r="L17" s="54">
        <f>N17-K17-M17</f>
        <v>0</v>
      </c>
      <c r="M17" s="54">
        <f>K18</f>
        <v>0</v>
      </c>
      <c r="N17" s="54">
        <f>IF(ISBLANK(D17),0,1)+IF(ISBLANK(E17),0,1)+IF(ISBLANK(F17),0,1)+IF(ISBLANK(G17),0,1)+IF(ISBLANK(H17),0,1)</f>
        <v>2</v>
      </c>
      <c r="O17" s="54">
        <f>SUM(D17:H17)</f>
        <v>9</v>
      </c>
      <c r="P17" s="54">
        <f>COUNTIF(D18:H18,"&lt;&gt;")*5-SUM(D18:H18)</f>
        <v>10</v>
      </c>
      <c r="Q17" s="54">
        <f>_xlfn.IFERROR(O17-P17,0)</f>
        <v>-1</v>
      </c>
      <c r="R17" s="52"/>
      <c r="S17" s="52"/>
      <c r="T17" s="57"/>
    </row>
    <row r="18" ht="15" customHeight="1">
      <c r="A18" s="56"/>
      <c r="B18" s="52"/>
      <c r="C18" t="s" s="53">
        <v>47</v>
      </c>
      <c r="D18" s="54">
        <v>0</v>
      </c>
      <c r="E18" s="54">
        <v>0</v>
      </c>
      <c r="F18" s="52"/>
      <c r="G18" s="52"/>
      <c r="H18" s="52"/>
      <c r="I18" s="54">
        <f>IF(K18&gt;K17,1,0)</f>
        <v>0</v>
      </c>
      <c r="J18" s="54">
        <f>IF(I18=0,1,0)</f>
        <v>1</v>
      </c>
      <c r="K18" s="54">
        <f>IF(D18&gt;D17,1,0)+IF(E18&gt;E17,1,0)+IF(F18&gt;F17,1,0)+IF(G18&gt;G17,1,0)+IF(H18&gt;H17,1,0)</f>
        <v>0</v>
      </c>
      <c r="L18" s="54">
        <f>N18-K18-M18</f>
        <v>0</v>
      </c>
      <c r="M18" s="54">
        <f>K17</f>
        <v>2</v>
      </c>
      <c r="N18" s="54">
        <f>IF(ISBLANK(D18),0,1)+IF(ISBLANK(E18),0,1)+IF(ISBLANK(F18),0,1)+IF(ISBLANK(G18),0,1)+IF(ISBLANK(H18),0,1)</f>
        <v>2</v>
      </c>
      <c r="O18" s="54">
        <f>SUM(D18:H18)</f>
        <v>0</v>
      </c>
      <c r="P18" s="54">
        <f>COUNTIF(D17:H17,"&lt;&gt;")*5-SUM(D17:H17)</f>
        <v>1</v>
      </c>
      <c r="Q18" s="54">
        <f>_xlfn.IFERROR(O18-P18,0)</f>
        <v>-1</v>
      </c>
      <c r="R18" s="52"/>
      <c r="S18" s="52"/>
      <c r="T18" s="57"/>
    </row>
    <row r="19" ht="15" customHeight="1">
      <c r="A19" s="51">
        <v>9</v>
      </c>
      <c r="B19" s="52"/>
      <c r="C19" t="s" s="53">
        <v>60</v>
      </c>
      <c r="D19" s="54">
        <v>3</v>
      </c>
      <c r="E19" s="54">
        <v>0</v>
      </c>
      <c r="F19" s="54">
        <v>2</v>
      </c>
      <c r="G19" s="52"/>
      <c r="H19" s="52"/>
      <c r="I19" s="54">
        <f>IF(K19&gt;K20,1,0)</f>
        <v>1</v>
      </c>
      <c r="J19" s="54">
        <f>IF(I19=0,1,0)</f>
        <v>0</v>
      </c>
      <c r="K19" s="54">
        <f>IF(D19&gt;D20,1,0)+IF(E19&gt;E20,1,0)+IF(F19&gt;F20,1,0)+IF(G19&gt;G20,1,0)+IF(H19&gt;H20,1,0)</f>
        <v>2</v>
      </c>
      <c r="L19" s="54">
        <f>N19-K19-M19</f>
        <v>0</v>
      </c>
      <c r="M19" s="54">
        <f>K20</f>
        <v>1</v>
      </c>
      <c r="N19" s="54">
        <f>IF(ISBLANK(D19),0,1)+IF(ISBLANK(E19),0,1)+IF(ISBLANK(F19),0,1)+IF(ISBLANK(G19),0,1)+IF(ISBLANK(H19),0,1)</f>
        <v>3</v>
      </c>
      <c r="O19" s="54">
        <f>SUM(D19:H19)</f>
        <v>5</v>
      </c>
      <c r="P19" s="54">
        <f>COUNTIF(D20:H20,"&lt;&gt;")*5-SUM(D20:H20)</f>
        <v>12</v>
      </c>
      <c r="Q19" s="54">
        <f>_xlfn.IFERROR(O19-P19,0)</f>
        <v>-7</v>
      </c>
      <c r="R19" s="52"/>
      <c r="S19" s="52"/>
      <c r="T19" s="55"/>
    </row>
    <row r="20" ht="15" customHeight="1">
      <c r="A20" s="56"/>
      <c r="B20" s="52"/>
      <c r="C20" t="s" s="53">
        <v>40</v>
      </c>
      <c r="D20" s="54">
        <v>0</v>
      </c>
      <c r="E20" s="54">
        <v>3</v>
      </c>
      <c r="F20" s="54">
        <v>0</v>
      </c>
      <c r="G20" s="52"/>
      <c r="H20" s="52"/>
      <c r="I20" s="54">
        <f>IF(K20&gt;K19,1,0)</f>
        <v>0</v>
      </c>
      <c r="J20" s="54">
        <f>IF(I20=0,1,0)</f>
        <v>1</v>
      </c>
      <c r="K20" s="54">
        <f>IF(D20&gt;D19,1,0)+IF(E20&gt;E19,1,0)+IF(F20&gt;F19,1,0)+IF(G20&gt;G19,1,0)+IF(H20&gt;H19,1,0)</f>
        <v>1</v>
      </c>
      <c r="L20" s="54">
        <f>N20-K20-M20</f>
        <v>0</v>
      </c>
      <c r="M20" s="54">
        <f>K19</f>
        <v>2</v>
      </c>
      <c r="N20" s="54">
        <f>IF(ISBLANK(D20),0,1)+IF(ISBLANK(E20),0,1)+IF(ISBLANK(F20),0,1)+IF(ISBLANK(G20),0,1)+IF(ISBLANK(H20),0,1)</f>
        <v>3</v>
      </c>
      <c r="O20" s="54">
        <f>SUM(D20:H20)</f>
        <v>3</v>
      </c>
      <c r="P20" s="54">
        <f>COUNTIF(D19:H19,"&lt;&gt;")*5-SUM(D19:H19)</f>
        <v>10</v>
      </c>
      <c r="Q20" s="54">
        <f>_xlfn.IFERROR(O20-P20,0)</f>
        <v>-7</v>
      </c>
      <c r="R20" s="52"/>
      <c r="S20" s="52"/>
      <c r="T20" s="55"/>
    </row>
    <row r="21" ht="15" customHeight="1">
      <c r="A21" s="51">
        <v>10</v>
      </c>
      <c r="B21" s="52"/>
      <c r="C21" t="s" s="53">
        <v>42</v>
      </c>
      <c r="D21" s="54">
        <v>0</v>
      </c>
      <c r="E21" s="54">
        <v>0</v>
      </c>
      <c r="F21" s="52"/>
      <c r="G21" s="52"/>
      <c r="H21" s="52"/>
      <c r="I21" s="54">
        <f>IF(K21&gt;K22,1,0)</f>
        <v>0</v>
      </c>
      <c r="J21" s="54">
        <f>IF(I21=0,1,0)</f>
        <v>1</v>
      </c>
      <c r="K21" s="54">
        <f>IF(D21&gt;D22,1,0)+IF(E21&gt;E22,1,0)+IF(F21&gt;F22,1,0)+IF(G21&gt;G22,1,0)+IF(H21&gt;H22,1,0)</f>
        <v>0</v>
      </c>
      <c r="L21" s="54">
        <f>N21-K21-M21</f>
        <v>0</v>
      </c>
      <c r="M21" s="54">
        <f>K22</f>
        <v>2</v>
      </c>
      <c r="N21" s="54">
        <f>IF(ISBLANK(D21),0,1)+IF(ISBLANK(E21),0,1)+IF(ISBLANK(F21),0,1)+IF(ISBLANK(G21),0,1)+IF(ISBLANK(H21),0,1)</f>
        <v>2</v>
      </c>
      <c r="O21" s="54">
        <f>SUM(D21:H21)</f>
        <v>0</v>
      </c>
      <c r="P21" s="54">
        <f>COUNTIF(D22:H22,"&lt;&gt;")*5-SUM(D22:H22)</f>
        <v>1</v>
      </c>
      <c r="Q21" s="54">
        <f>_xlfn.IFERROR(O21-P21,0)</f>
        <v>-1</v>
      </c>
      <c r="R21" s="52"/>
      <c r="S21" s="52"/>
      <c r="T21" s="57"/>
    </row>
    <row r="22" ht="15" customHeight="1">
      <c r="A22" s="56"/>
      <c r="B22" s="52"/>
      <c r="C22" t="s" s="53">
        <v>43</v>
      </c>
      <c r="D22" s="54">
        <v>4</v>
      </c>
      <c r="E22" s="54">
        <v>5</v>
      </c>
      <c r="F22" s="52"/>
      <c r="G22" s="52"/>
      <c r="H22" s="52"/>
      <c r="I22" s="54">
        <f>IF(K22&gt;K21,1,0)</f>
        <v>1</v>
      </c>
      <c r="J22" s="54">
        <f>IF(I22=0,1,0)</f>
        <v>0</v>
      </c>
      <c r="K22" s="54">
        <f>IF(D22&gt;D21,1,0)+IF(E22&gt;E21,1,0)+IF(F22&gt;F21,1,0)+IF(G22&gt;G21,1,0)+IF(H22&gt;H21,1,0)</f>
        <v>2</v>
      </c>
      <c r="L22" s="54">
        <f>N22-K22-M22</f>
        <v>0</v>
      </c>
      <c r="M22" s="54">
        <f>K21</f>
        <v>0</v>
      </c>
      <c r="N22" s="54">
        <f>IF(ISBLANK(D22),0,1)+IF(ISBLANK(E22),0,1)+IF(ISBLANK(F22),0,1)+IF(ISBLANK(G22),0,1)+IF(ISBLANK(H22),0,1)</f>
        <v>2</v>
      </c>
      <c r="O22" s="54">
        <f>SUM(D22:H22)</f>
        <v>9</v>
      </c>
      <c r="P22" s="54">
        <f>COUNTIF(D21:H21,"&lt;&gt;")*5-SUM(D21:H21)</f>
        <v>10</v>
      </c>
      <c r="Q22" s="54">
        <f>_xlfn.IFERROR(O22-P22,0)</f>
        <v>-1</v>
      </c>
      <c r="R22" s="52"/>
      <c r="S22" s="52"/>
      <c r="T22" s="57"/>
    </row>
    <row r="23" ht="15" customHeight="1">
      <c r="A23" s="51">
        <v>11</v>
      </c>
      <c r="B23" s="52"/>
      <c r="C23" t="s" s="53">
        <v>62</v>
      </c>
      <c r="D23" s="54">
        <v>3</v>
      </c>
      <c r="E23" s="54">
        <v>4</v>
      </c>
      <c r="F23" s="52"/>
      <c r="G23" s="52"/>
      <c r="H23" s="52"/>
      <c r="I23" s="54">
        <f>IF(K23&gt;K24,1,0)</f>
        <v>1</v>
      </c>
      <c r="J23" s="54">
        <f>IF(I23=0,1,0)</f>
        <v>0</v>
      </c>
      <c r="K23" s="54">
        <f>IF(D23&gt;D24,1,0)+IF(E23&gt;E24,1,0)+IF(F23&gt;F24,1,0)+IF(G23&gt;G24,1,0)+IF(H23&gt;H24,1,0)</f>
        <v>2</v>
      </c>
      <c r="L23" s="54">
        <f>N23-K23-M23</f>
        <v>0</v>
      </c>
      <c r="M23" s="54">
        <f>K24</f>
        <v>0</v>
      </c>
      <c r="N23" s="54">
        <f>IF(ISBLANK(D23),0,1)+IF(ISBLANK(E23),0,1)+IF(ISBLANK(F23),0,1)+IF(ISBLANK(G23),0,1)+IF(ISBLANK(H23),0,1)</f>
        <v>2</v>
      </c>
      <c r="O23" s="54">
        <f>SUM(D23:H23)</f>
        <v>7</v>
      </c>
      <c r="P23" s="54">
        <f>COUNTIF(D24:H24,"&lt;&gt;")*5-SUM(D24:H24)</f>
        <v>10</v>
      </c>
      <c r="Q23" s="54">
        <f>_xlfn.IFERROR(O23-P23,0)</f>
        <v>-3</v>
      </c>
      <c r="R23" s="52"/>
      <c r="S23" s="52"/>
      <c r="T23" s="55"/>
    </row>
    <row r="24" ht="15" customHeight="1">
      <c r="A24" s="56"/>
      <c r="B24" s="52"/>
      <c r="C24" t="s" s="53">
        <v>61</v>
      </c>
      <c r="D24" s="54">
        <v>0</v>
      </c>
      <c r="E24" s="54">
        <v>0</v>
      </c>
      <c r="F24" s="52"/>
      <c r="G24" s="52"/>
      <c r="H24" s="52"/>
      <c r="I24" s="54">
        <f>IF(K24&gt;K23,1,0)</f>
        <v>0</v>
      </c>
      <c r="J24" s="54">
        <f>IF(I24=0,1,0)</f>
        <v>1</v>
      </c>
      <c r="K24" s="54">
        <f>IF(D24&gt;D23,1,0)+IF(E24&gt;E23,1,0)+IF(F24&gt;F23,1,0)+IF(G24&gt;G23,1,0)+IF(H24&gt;H23,1,0)</f>
        <v>0</v>
      </c>
      <c r="L24" s="54">
        <f>N24-K24-M24</f>
        <v>0</v>
      </c>
      <c r="M24" s="54">
        <f>K23</f>
        <v>2</v>
      </c>
      <c r="N24" s="54">
        <f>IF(ISBLANK(D24),0,1)+IF(ISBLANK(E24),0,1)+IF(ISBLANK(F24),0,1)+IF(ISBLANK(G24),0,1)+IF(ISBLANK(H24),0,1)</f>
        <v>2</v>
      </c>
      <c r="O24" s="54">
        <f>SUM(D24:H24)</f>
        <v>0</v>
      </c>
      <c r="P24" s="54">
        <f>COUNTIF(D23:H23,"&lt;&gt;")*5-SUM(D23:H23)</f>
        <v>3</v>
      </c>
      <c r="Q24" s="54">
        <f>_xlfn.IFERROR(O24-P24,0)</f>
        <v>-3</v>
      </c>
      <c r="R24" s="52"/>
      <c r="S24" s="52"/>
      <c r="T24" s="55"/>
    </row>
    <row r="25" ht="15" customHeight="1">
      <c r="A25" s="51">
        <v>12</v>
      </c>
      <c r="B25" s="52"/>
      <c r="C25" t="s" s="53">
        <v>47</v>
      </c>
      <c r="D25" s="54">
        <v>3</v>
      </c>
      <c r="E25" s="54">
        <v>0</v>
      </c>
      <c r="F25" s="54">
        <v>0</v>
      </c>
      <c r="G25" s="52"/>
      <c r="H25" s="52"/>
      <c r="I25" s="54">
        <f>IF(K25&gt;K26,1,0)</f>
        <v>0</v>
      </c>
      <c r="J25" s="54">
        <f>IF(I25=0,1,0)</f>
        <v>1</v>
      </c>
      <c r="K25" s="54">
        <f>IF(D25&gt;D26,1,0)+IF(E25&gt;E26,1,0)+IF(F25&gt;F26,1,0)+IF(G25&gt;G26,1,0)+IF(H25&gt;H26,1,0)</f>
        <v>1</v>
      </c>
      <c r="L25" s="54">
        <f>N25-K25-M25</f>
        <v>0</v>
      </c>
      <c r="M25" s="54">
        <f>K26</f>
        <v>2</v>
      </c>
      <c r="N25" s="54">
        <f>IF(ISBLANK(D25),0,1)+IF(ISBLANK(E25),0,1)+IF(ISBLANK(F25),0,1)+IF(ISBLANK(G25),0,1)+IF(ISBLANK(H25),0,1)</f>
        <v>3</v>
      </c>
      <c r="O25" s="54">
        <f>SUM(D25:H25)</f>
        <v>3</v>
      </c>
      <c r="P25" s="54">
        <f>COUNTIF(D26:H26,"&lt;&gt;")*5-SUM(D26:H26)</f>
        <v>7</v>
      </c>
      <c r="Q25" s="54">
        <f>_xlfn.IFERROR(O25-P25,0)</f>
        <v>-4</v>
      </c>
      <c r="R25" s="52"/>
      <c r="S25" s="52"/>
      <c r="T25" s="57"/>
    </row>
    <row r="26" ht="15" customHeight="1">
      <c r="A26" s="56"/>
      <c r="B26" s="52"/>
      <c r="C26" t="s" s="53">
        <v>45</v>
      </c>
      <c r="D26" s="54">
        <v>0</v>
      </c>
      <c r="E26" s="54">
        <v>3</v>
      </c>
      <c r="F26" s="54">
        <v>5</v>
      </c>
      <c r="G26" s="52"/>
      <c r="H26" s="52"/>
      <c r="I26" s="54">
        <f>IF(K26&gt;K25,1,0)</f>
        <v>1</v>
      </c>
      <c r="J26" s="54">
        <f>IF(I26=0,1,0)</f>
        <v>0</v>
      </c>
      <c r="K26" s="54">
        <f>IF(D26&gt;D25,1,0)+IF(E26&gt;E25,1,0)+IF(F26&gt;F25,1,0)+IF(G26&gt;G25,1,0)+IF(H26&gt;H25,1,0)</f>
        <v>2</v>
      </c>
      <c r="L26" s="54">
        <f>N26-K26-M26</f>
        <v>0</v>
      </c>
      <c r="M26" s="54">
        <f>K25</f>
        <v>1</v>
      </c>
      <c r="N26" s="54">
        <f>IF(ISBLANK(D26),0,1)+IF(ISBLANK(E26),0,1)+IF(ISBLANK(F26),0,1)+IF(ISBLANK(G26),0,1)+IF(ISBLANK(H26),0,1)</f>
        <v>3</v>
      </c>
      <c r="O26" s="54">
        <f>SUM(D26:H26)</f>
        <v>8</v>
      </c>
      <c r="P26" s="54">
        <f>COUNTIF(D25:H25,"&lt;&gt;")*5-SUM(D25:H25)</f>
        <v>12</v>
      </c>
      <c r="Q26" s="54">
        <f>_xlfn.IFERROR(O26-P26,0)</f>
        <v>-4</v>
      </c>
      <c r="R26" s="52"/>
      <c r="S26" s="52"/>
      <c r="T26" s="57"/>
    </row>
    <row r="27" ht="15" customHeight="1">
      <c r="A27" s="51">
        <v>13</v>
      </c>
      <c r="B27" s="52"/>
      <c r="C27" t="s" s="53">
        <v>60</v>
      </c>
      <c r="D27" s="54">
        <v>5</v>
      </c>
      <c r="E27" s="54">
        <v>1</v>
      </c>
      <c r="F27" s="52"/>
      <c r="G27" s="52"/>
      <c r="H27" s="52"/>
      <c r="I27" s="54">
        <f>IF(K27&gt;K28,1,0)</f>
        <v>1</v>
      </c>
      <c r="J27" s="54">
        <f>IF(I27=0,1,0)</f>
        <v>0</v>
      </c>
      <c r="K27" s="54">
        <f>IF(D27&gt;D28,1,0)+IF(E27&gt;E28,1,0)+IF(F27&gt;F28,1,0)+IF(G27&gt;G28,1,0)+IF(H27&gt;H28,1,0)</f>
        <v>2</v>
      </c>
      <c r="L27" s="54">
        <f>N27-K27-M27</f>
        <v>0</v>
      </c>
      <c r="M27" s="54">
        <f>K28</f>
        <v>0</v>
      </c>
      <c r="N27" s="54">
        <f>IF(ISBLANK(D27),0,1)+IF(ISBLANK(E27),0,1)+IF(ISBLANK(F27),0,1)+IF(ISBLANK(G27),0,1)+IF(ISBLANK(H27),0,1)</f>
        <v>2</v>
      </c>
      <c r="O27" s="54">
        <f>SUM(D27:H27)</f>
        <v>6</v>
      </c>
      <c r="P27" s="54">
        <f>COUNTIF(D28:H28,"&lt;&gt;")*5-SUM(D28:H28)</f>
        <v>10</v>
      </c>
      <c r="Q27" s="54">
        <f>_xlfn.IFERROR(O27-P27,0)</f>
        <v>-4</v>
      </c>
      <c r="R27" s="52"/>
      <c r="S27" s="52"/>
      <c r="T27" s="55"/>
    </row>
    <row r="28" ht="15" customHeight="1">
      <c r="A28" s="56"/>
      <c r="B28" s="52"/>
      <c r="C28" t="s" s="53">
        <v>42</v>
      </c>
      <c r="D28" s="54">
        <v>0</v>
      </c>
      <c r="E28" s="54">
        <v>0</v>
      </c>
      <c r="F28" s="52"/>
      <c r="G28" s="52"/>
      <c r="H28" s="52"/>
      <c r="I28" s="54">
        <f>IF(K28&gt;K27,1,0)</f>
        <v>0</v>
      </c>
      <c r="J28" s="54">
        <f>IF(I28=0,1,0)</f>
        <v>1</v>
      </c>
      <c r="K28" s="54">
        <f>IF(D28&gt;D27,1,0)+IF(E28&gt;E27,1,0)+IF(F28&gt;F27,1,0)+IF(G28&gt;G27,1,0)+IF(H28&gt;H27,1,0)</f>
        <v>0</v>
      </c>
      <c r="L28" s="54">
        <f>N28-K28-M28</f>
        <v>0</v>
      </c>
      <c r="M28" s="54">
        <f>K27</f>
        <v>2</v>
      </c>
      <c r="N28" s="54">
        <f>IF(ISBLANK(D28),0,1)+IF(ISBLANK(E28),0,1)+IF(ISBLANK(F28),0,1)+IF(ISBLANK(G28),0,1)+IF(ISBLANK(H28),0,1)</f>
        <v>2</v>
      </c>
      <c r="O28" s="54">
        <f>SUM(D28:H28)</f>
        <v>0</v>
      </c>
      <c r="P28" s="54">
        <f>COUNTIF(D27:H27,"&lt;&gt;")*5-SUM(D27:H27)</f>
        <v>4</v>
      </c>
      <c r="Q28" s="54">
        <f>_xlfn.IFERROR(O28-P28,0)</f>
        <v>-4</v>
      </c>
      <c r="R28" s="52"/>
      <c r="S28" s="52"/>
      <c r="T28" s="55"/>
    </row>
    <row r="29" ht="15" customHeight="1">
      <c r="A29" s="51">
        <v>14</v>
      </c>
      <c r="B29" s="52"/>
      <c r="C29" t="s" s="53">
        <v>62</v>
      </c>
      <c r="D29" s="54">
        <v>4</v>
      </c>
      <c r="E29" s="54">
        <v>4</v>
      </c>
      <c r="F29" s="52"/>
      <c r="G29" s="52"/>
      <c r="H29" s="52"/>
      <c r="I29" s="54">
        <f>IF(K29&gt;K30,1,0)</f>
        <v>1</v>
      </c>
      <c r="J29" s="54">
        <f>IF(I29=0,1,0)</f>
        <v>0</v>
      </c>
      <c r="K29" s="54">
        <f>IF(D29&gt;D30,1,0)+IF(E29&gt;E30,1,0)+IF(F29&gt;F30,1,0)+IF(G29&gt;G30,1,0)+IF(H29&gt;H30,1,0)</f>
        <v>2</v>
      </c>
      <c r="L29" s="54">
        <f>N29-K29-M29</f>
        <v>0</v>
      </c>
      <c r="M29" s="54">
        <f>K30</f>
        <v>0</v>
      </c>
      <c r="N29" s="54">
        <f>IF(ISBLANK(D29),0,1)+IF(ISBLANK(E29),0,1)+IF(ISBLANK(F29),0,1)+IF(ISBLANK(G29),0,1)+IF(ISBLANK(H29),0,1)</f>
        <v>2</v>
      </c>
      <c r="O29" s="54">
        <f>SUM(D29:H29)</f>
        <v>8</v>
      </c>
      <c r="P29" s="54">
        <f>COUNTIF(D30:H30,"&lt;&gt;")*5-SUM(D30:H30)</f>
        <v>10</v>
      </c>
      <c r="Q29" s="54">
        <f>_xlfn.IFERROR(O29-P29,0)</f>
        <v>-2</v>
      </c>
      <c r="R29" s="52"/>
      <c r="S29" s="52"/>
      <c r="T29" s="57"/>
    </row>
    <row r="30" ht="15" customHeight="1">
      <c r="A30" s="56"/>
      <c r="B30" s="52"/>
      <c r="C30" t="s" s="53">
        <v>40</v>
      </c>
      <c r="D30" s="54">
        <v>0</v>
      </c>
      <c r="E30" s="54">
        <v>0</v>
      </c>
      <c r="F30" s="52"/>
      <c r="G30" s="52"/>
      <c r="H30" s="52"/>
      <c r="I30" s="54">
        <f>IF(K30&gt;K29,1,0)</f>
        <v>0</v>
      </c>
      <c r="J30" s="54">
        <f>IF(I30=0,1,0)</f>
        <v>1</v>
      </c>
      <c r="K30" s="54">
        <f>IF(D30&gt;D29,1,0)+IF(E30&gt;E29,1,0)+IF(F30&gt;F29,1,0)+IF(G30&gt;G29,1,0)+IF(H30&gt;H29,1,0)</f>
        <v>0</v>
      </c>
      <c r="L30" s="54">
        <f>N30-K30-M30</f>
        <v>0</v>
      </c>
      <c r="M30" s="54">
        <f>K29</f>
        <v>2</v>
      </c>
      <c r="N30" s="54">
        <f>IF(ISBLANK(D30),0,1)+IF(ISBLANK(E30),0,1)+IF(ISBLANK(F30),0,1)+IF(ISBLANK(G30),0,1)+IF(ISBLANK(H30),0,1)</f>
        <v>2</v>
      </c>
      <c r="O30" s="54">
        <f>SUM(D30:H30)</f>
        <v>0</v>
      </c>
      <c r="P30" s="54">
        <f>COUNTIF(D29:H29,"&lt;&gt;")*5-SUM(D29:H29)</f>
        <v>2</v>
      </c>
      <c r="Q30" s="54">
        <f>_xlfn.IFERROR(O30-P30,0)</f>
        <v>-2</v>
      </c>
      <c r="R30" s="52"/>
      <c r="S30" s="52"/>
      <c r="T30" s="57"/>
    </row>
    <row r="31" ht="15" customHeight="1">
      <c r="A31" s="51">
        <v>15</v>
      </c>
      <c r="B31" s="52"/>
      <c r="C31" t="s" s="53">
        <v>47</v>
      </c>
      <c r="D31" s="54">
        <v>0</v>
      </c>
      <c r="E31" s="54">
        <v>0</v>
      </c>
      <c r="F31" s="52"/>
      <c r="G31" s="52"/>
      <c r="H31" s="52"/>
      <c r="I31" s="54">
        <f>IF(K31&gt;K32,1,0)</f>
        <v>0</v>
      </c>
      <c r="J31" s="54">
        <f>IF(I31=0,1,0)</f>
        <v>1</v>
      </c>
      <c r="K31" s="54">
        <f>IF(D31&gt;D32,1,0)+IF(E31&gt;E32,1,0)+IF(F31&gt;F32,1,0)+IF(G31&gt;G32,1,0)+IF(H31&gt;H32,1,0)</f>
        <v>0</v>
      </c>
      <c r="L31" s="54">
        <f>N31-K31-M31</f>
        <v>0</v>
      </c>
      <c r="M31" s="54">
        <f>K32</f>
        <v>2</v>
      </c>
      <c r="N31" s="54">
        <f>IF(ISBLANK(D31),0,1)+IF(ISBLANK(E31),0,1)+IF(ISBLANK(F31),0,1)+IF(ISBLANK(G31),0,1)+IF(ISBLANK(H31),0,1)</f>
        <v>2</v>
      </c>
      <c r="O31" s="54">
        <f>SUM(D31:H31)</f>
        <v>0</v>
      </c>
      <c r="P31" s="54">
        <f>COUNTIF(D32:H32,"&lt;&gt;")*5-SUM(D32:H32)</f>
        <v>0</v>
      </c>
      <c r="Q31" s="54">
        <f>_xlfn.IFERROR(O31-P31,0)</f>
        <v>0</v>
      </c>
      <c r="R31" s="52"/>
      <c r="S31" s="52"/>
      <c r="T31" s="55"/>
    </row>
    <row r="32" ht="15" customHeight="1">
      <c r="A32" s="56"/>
      <c r="B32" s="52"/>
      <c r="C32" t="s" s="53">
        <v>43</v>
      </c>
      <c r="D32" s="54">
        <v>5</v>
      </c>
      <c r="E32" s="54">
        <v>5</v>
      </c>
      <c r="F32" s="52"/>
      <c r="G32" s="52"/>
      <c r="H32" s="52"/>
      <c r="I32" s="54">
        <f>IF(K32&gt;K31,1,0)</f>
        <v>1</v>
      </c>
      <c r="J32" s="54">
        <f>IF(I32=0,1,0)</f>
        <v>0</v>
      </c>
      <c r="K32" s="54">
        <f>IF(D32&gt;D31,1,0)+IF(E32&gt;E31,1,0)+IF(F32&gt;F31,1,0)+IF(G32&gt;G31,1,0)+IF(H32&gt;H31,1,0)</f>
        <v>2</v>
      </c>
      <c r="L32" s="54">
        <f>N32-K32-M32</f>
        <v>0</v>
      </c>
      <c r="M32" s="54">
        <f>K31</f>
        <v>0</v>
      </c>
      <c r="N32" s="54">
        <f>IF(ISBLANK(D32),0,1)+IF(ISBLANK(E32),0,1)+IF(ISBLANK(F32),0,1)+IF(ISBLANK(G32),0,1)+IF(ISBLANK(H32),0,1)</f>
        <v>2</v>
      </c>
      <c r="O32" s="54">
        <f>SUM(D32:H32)</f>
        <v>10</v>
      </c>
      <c r="P32" s="54">
        <f>COUNTIF(D31:H31,"&lt;&gt;")*5-SUM(D31:H31)</f>
        <v>10</v>
      </c>
      <c r="Q32" s="54">
        <f>_xlfn.IFERROR(O32-P32,0)</f>
        <v>0</v>
      </c>
      <c r="R32" s="52"/>
      <c r="S32" s="52"/>
      <c r="T32" s="55"/>
    </row>
    <row r="33" ht="15" customHeight="1">
      <c r="A33" s="51">
        <v>16</v>
      </c>
      <c r="B33" s="52"/>
      <c r="C33" t="s" s="53">
        <v>45</v>
      </c>
      <c r="D33" s="54">
        <v>0</v>
      </c>
      <c r="E33" s="54">
        <v>1</v>
      </c>
      <c r="F33" s="54">
        <v>2</v>
      </c>
      <c r="G33" s="54">
        <v>1</v>
      </c>
      <c r="H33" s="52"/>
      <c r="I33" s="54">
        <f>IF(K33&gt;K34,1,0)</f>
        <v>0</v>
      </c>
      <c r="J33" s="54">
        <f>IF(I33=0,1,0)</f>
        <v>1</v>
      </c>
      <c r="K33" s="54">
        <f>IF(D33&gt;D34,1,0)+IF(E33&gt;E34,1,0)+IF(F33&gt;F34,1,0)+IF(G33&gt;G34,1,0)+IF(H33&gt;H34,1,0)</f>
        <v>1</v>
      </c>
      <c r="L33" s="54">
        <f>N33-K33-M33</f>
        <v>2</v>
      </c>
      <c r="M33" s="54">
        <f>K34</f>
        <v>1</v>
      </c>
      <c r="N33" s="54">
        <f>IF(ISBLANK(D33),0,1)+IF(ISBLANK(E33),0,1)+IF(ISBLANK(F33),0,1)+IF(ISBLANK(G33),0,1)+IF(ISBLANK(H33),0,1)</f>
        <v>4</v>
      </c>
      <c r="O33" s="54">
        <f>SUM(D33:H33)</f>
        <v>4</v>
      </c>
      <c r="P33" s="54">
        <f>COUNTIF(D34:H34,"&lt;&gt;")*5-SUM(D34:H34)</f>
        <v>13</v>
      </c>
      <c r="Q33" s="54">
        <f>_xlfn.IFERROR(O33-P33,0)</f>
        <v>-9</v>
      </c>
      <c r="R33" s="52"/>
      <c r="S33" s="52"/>
      <c r="T33" s="57"/>
    </row>
    <row r="34" ht="15" customHeight="1">
      <c r="A34" s="56"/>
      <c r="B34" s="52"/>
      <c r="C34" t="s" s="53">
        <v>61</v>
      </c>
      <c r="D34" s="54">
        <v>5</v>
      </c>
      <c r="E34" s="54">
        <v>1</v>
      </c>
      <c r="F34" s="54">
        <v>0</v>
      </c>
      <c r="G34" s="54">
        <v>1</v>
      </c>
      <c r="H34" s="52"/>
      <c r="I34" s="54">
        <f>IF(K34&gt;K33,1,0)</f>
        <v>0</v>
      </c>
      <c r="J34" s="54">
        <f>IF(I34=0,1,0)</f>
        <v>1</v>
      </c>
      <c r="K34" s="54">
        <f>IF(D34&gt;D33,1,0)+IF(E34&gt;E33,1,0)+IF(F34&gt;F33,1,0)+IF(G34&gt;G33,1,0)+IF(H34&gt;H33,1,0)</f>
        <v>1</v>
      </c>
      <c r="L34" s="54">
        <f>N34-K34-M34</f>
        <v>2</v>
      </c>
      <c r="M34" s="54">
        <f>K33</f>
        <v>1</v>
      </c>
      <c r="N34" s="54">
        <f>IF(ISBLANK(D34),0,1)+IF(ISBLANK(E34),0,1)+IF(ISBLANK(F34),0,1)+IF(ISBLANK(G34),0,1)+IF(ISBLANK(H34),0,1)</f>
        <v>4</v>
      </c>
      <c r="O34" s="54">
        <f>SUM(D34:H34)</f>
        <v>7</v>
      </c>
      <c r="P34" s="54">
        <f>COUNTIF(D33:H33,"&lt;&gt;")*5-SUM(D33:H33)</f>
        <v>16</v>
      </c>
      <c r="Q34" s="54">
        <f>_xlfn.IFERROR(O34-P34,0)</f>
        <v>-9</v>
      </c>
      <c r="R34" s="52"/>
      <c r="S34" s="52"/>
      <c r="T34" s="57"/>
    </row>
    <row r="35" ht="15" customHeight="1">
      <c r="A35" s="51">
        <v>17</v>
      </c>
      <c r="B35" s="52"/>
      <c r="C35" t="s" s="53">
        <v>60</v>
      </c>
      <c r="D35" s="54">
        <v>0</v>
      </c>
      <c r="E35" s="54">
        <v>0</v>
      </c>
      <c r="F35" s="52"/>
      <c r="G35" s="52"/>
      <c r="H35" s="52"/>
      <c r="I35" s="54">
        <f>IF(K35&gt;K36,1,0)</f>
        <v>0</v>
      </c>
      <c r="J35" s="54">
        <f>IF(I35=0,1,0)</f>
        <v>1</v>
      </c>
      <c r="K35" s="54">
        <f>IF(D35&gt;D36,1,0)+IF(E35&gt;E36,1,0)+IF(F35&gt;F36,1,0)+IF(G35&gt;G36,1,0)+IF(H35&gt;H36,1,0)</f>
        <v>0</v>
      </c>
      <c r="L35" s="54">
        <f>N35-K35-M35</f>
        <v>0</v>
      </c>
      <c r="M35" s="54">
        <f>K36</f>
        <v>2</v>
      </c>
      <c r="N35" s="54">
        <f>IF(ISBLANK(D35),0,1)+IF(ISBLANK(E35),0,1)+IF(ISBLANK(F35),0,1)+IF(ISBLANK(G35),0,1)+IF(ISBLANK(H35),0,1)</f>
        <v>2</v>
      </c>
      <c r="O35" s="54">
        <f>SUM(D35:H35)</f>
        <v>0</v>
      </c>
      <c r="P35" s="54">
        <f>COUNTIF(D36:H36,"&lt;&gt;")*5-SUM(D36:H36)</f>
        <v>4</v>
      </c>
      <c r="Q35" s="54">
        <f>_xlfn.IFERROR(O35-P35,0)</f>
        <v>-4</v>
      </c>
      <c r="R35" s="52"/>
      <c r="S35" s="52"/>
      <c r="T35" s="55"/>
    </row>
    <row r="36" ht="15" customHeight="1">
      <c r="A36" s="56"/>
      <c r="B36" s="52"/>
      <c r="C36" t="s" s="53">
        <v>62</v>
      </c>
      <c r="D36" s="54">
        <v>3</v>
      </c>
      <c r="E36" s="54">
        <v>3</v>
      </c>
      <c r="F36" s="52"/>
      <c r="G36" s="52"/>
      <c r="H36" s="52"/>
      <c r="I36" s="54">
        <f>IF(K36&gt;K35,1,0)</f>
        <v>1</v>
      </c>
      <c r="J36" s="54">
        <f>IF(I36=0,1,0)</f>
        <v>0</v>
      </c>
      <c r="K36" s="54">
        <f>IF(D36&gt;D35,1,0)+IF(E36&gt;E35,1,0)+IF(F36&gt;F35,1,0)+IF(G36&gt;G35,1,0)+IF(H36&gt;H35,1,0)</f>
        <v>2</v>
      </c>
      <c r="L36" s="54">
        <f>N36-K36-M36</f>
        <v>0</v>
      </c>
      <c r="M36" s="54">
        <f>K35</f>
        <v>0</v>
      </c>
      <c r="N36" s="54">
        <f>IF(ISBLANK(D36),0,1)+IF(ISBLANK(E36),0,1)+IF(ISBLANK(F36),0,1)+IF(ISBLANK(G36),0,1)+IF(ISBLANK(H36),0,1)</f>
        <v>2</v>
      </c>
      <c r="O36" s="54">
        <f>SUM(D36:H36)</f>
        <v>6</v>
      </c>
      <c r="P36" s="54">
        <f>COUNTIF(D35:H35,"&lt;&gt;")*5-SUM(D35:H35)</f>
        <v>10</v>
      </c>
      <c r="Q36" s="54">
        <f>_xlfn.IFERROR(O36-P36,0)</f>
        <v>-4</v>
      </c>
      <c r="R36" s="52"/>
      <c r="S36" s="52"/>
      <c r="T36" s="55"/>
    </row>
    <row r="37" ht="15" customHeight="1">
      <c r="A37" s="51">
        <v>18</v>
      </c>
      <c r="B37" s="52"/>
      <c r="C37" t="s" s="53">
        <v>47</v>
      </c>
      <c r="D37" s="54">
        <v>0</v>
      </c>
      <c r="E37" s="54">
        <v>0</v>
      </c>
      <c r="F37" s="52"/>
      <c r="G37" s="52"/>
      <c r="H37" s="52"/>
      <c r="I37" s="54">
        <f>IF(K37&gt;K38,1,0)</f>
        <v>0</v>
      </c>
      <c r="J37" s="54">
        <f>IF(I37=0,1,0)</f>
        <v>1</v>
      </c>
      <c r="K37" s="54">
        <f>IF(D37&gt;D38,1,0)+IF(E37&gt;E38,1,0)+IF(F37&gt;F38,1,0)+IF(G37&gt;G38,1,0)+IF(H37&gt;H38,1,0)</f>
        <v>0</v>
      </c>
      <c r="L37" s="54">
        <f>N37-K37-M37</f>
        <v>0</v>
      </c>
      <c r="M37" s="54">
        <f>K38</f>
        <v>2</v>
      </c>
      <c r="N37" s="54">
        <f>IF(ISBLANK(D37),0,1)+IF(ISBLANK(E37),0,1)+IF(ISBLANK(F37),0,1)+IF(ISBLANK(G37),0,1)+IF(ISBLANK(H37),0,1)</f>
        <v>2</v>
      </c>
      <c r="O37" s="54">
        <f>SUM(D37:H37)</f>
        <v>0</v>
      </c>
      <c r="P37" s="54">
        <f>COUNTIF(D38:H38,"&lt;&gt;")*5-SUM(D38:H38)</f>
        <v>0</v>
      </c>
      <c r="Q37" s="54">
        <f>_xlfn.IFERROR(O37-P37,0)</f>
        <v>0</v>
      </c>
      <c r="R37" s="52"/>
      <c r="S37" s="52"/>
      <c r="T37" s="57"/>
    </row>
    <row r="38" ht="15" customHeight="1">
      <c r="A38" s="56"/>
      <c r="B38" s="52"/>
      <c r="C38" t="s" s="53">
        <v>42</v>
      </c>
      <c r="D38" s="54">
        <v>5</v>
      </c>
      <c r="E38" s="54">
        <v>5</v>
      </c>
      <c r="F38" s="52"/>
      <c r="G38" s="52"/>
      <c r="H38" s="52"/>
      <c r="I38" s="54">
        <f>IF(K38&gt;K37,1,0)</f>
        <v>1</v>
      </c>
      <c r="J38" s="54">
        <f>IF(I38=0,1,0)</f>
        <v>0</v>
      </c>
      <c r="K38" s="54">
        <f>IF(D38&gt;D37,1,0)+IF(E38&gt;E37,1,0)+IF(F38&gt;F37,1,0)+IF(G38&gt;G37,1,0)+IF(H38&gt;H37,1,0)</f>
        <v>2</v>
      </c>
      <c r="L38" s="54">
        <f>N38-K38-M38</f>
        <v>0</v>
      </c>
      <c r="M38" s="54">
        <f>K37</f>
        <v>0</v>
      </c>
      <c r="N38" s="54">
        <f>IF(ISBLANK(D38),0,1)+IF(ISBLANK(E38),0,1)+IF(ISBLANK(F38),0,1)+IF(ISBLANK(G38),0,1)+IF(ISBLANK(H38),0,1)</f>
        <v>2</v>
      </c>
      <c r="O38" s="54">
        <f>SUM(D38:H38)</f>
        <v>10</v>
      </c>
      <c r="P38" s="54">
        <f>COUNTIF(D37:H37,"&lt;&gt;")*5-SUM(D37:H37)</f>
        <v>10</v>
      </c>
      <c r="Q38" s="54">
        <f>_xlfn.IFERROR(O38-P38,0)</f>
        <v>0</v>
      </c>
      <c r="R38" s="52"/>
      <c r="S38" s="52"/>
      <c r="T38" s="57"/>
    </row>
    <row r="39" ht="15" customHeight="1">
      <c r="A39" s="51">
        <v>19</v>
      </c>
      <c r="B39" s="52"/>
      <c r="C39" t="s" s="53">
        <v>45</v>
      </c>
      <c r="D39" s="54">
        <v>0</v>
      </c>
      <c r="E39" s="54">
        <v>0</v>
      </c>
      <c r="F39" s="52"/>
      <c r="G39" s="52"/>
      <c r="H39" s="52"/>
      <c r="I39" s="54">
        <f>IF(K39&gt;K40,1,0)</f>
        <v>0</v>
      </c>
      <c r="J39" s="54">
        <f>IF(I39=0,1,0)</f>
        <v>1</v>
      </c>
      <c r="K39" s="54">
        <f>IF(D39&gt;D40,1,0)+IF(E39&gt;E40,1,0)+IF(F39&gt;F40,1,0)+IF(G39&gt;G40,1,0)+IF(H39&gt;H40,1,0)</f>
        <v>0</v>
      </c>
      <c r="L39" s="54">
        <f>N39-K39-M39</f>
        <v>0</v>
      </c>
      <c r="M39" s="54">
        <f>K40</f>
        <v>2</v>
      </c>
      <c r="N39" s="54">
        <f>IF(ISBLANK(D39),0,1)+IF(ISBLANK(E39),0,1)+IF(ISBLANK(F39),0,1)+IF(ISBLANK(G39),0,1)+IF(ISBLANK(H39),0,1)</f>
        <v>2</v>
      </c>
      <c r="O39" s="54">
        <f>SUM(D39:H39)</f>
        <v>0</v>
      </c>
      <c r="P39" s="54">
        <f>COUNTIF(D40:H40,"&lt;&gt;")*5-SUM(D40:H40)</f>
        <v>4</v>
      </c>
      <c r="Q39" s="54">
        <f>_xlfn.IFERROR(O39-P39,0)</f>
        <v>-4</v>
      </c>
      <c r="R39" s="52"/>
      <c r="S39" s="52"/>
      <c r="T39" s="55"/>
    </row>
    <row r="40" ht="15" customHeight="1">
      <c r="A40" s="56"/>
      <c r="B40" s="52"/>
      <c r="C40" t="s" s="53">
        <v>40</v>
      </c>
      <c r="D40" s="54">
        <v>3</v>
      </c>
      <c r="E40" s="54">
        <v>3</v>
      </c>
      <c r="F40" s="52"/>
      <c r="G40" s="52"/>
      <c r="H40" s="52"/>
      <c r="I40" s="54">
        <f>IF(K40&gt;K39,1,0)</f>
        <v>1</v>
      </c>
      <c r="J40" s="54">
        <f>IF(I40=0,1,0)</f>
        <v>0</v>
      </c>
      <c r="K40" s="54">
        <f>IF(D40&gt;D39,1,0)+IF(E40&gt;E39,1,0)+IF(F40&gt;F39,1,0)+IF(G40&gt;G39,1,0)+IF(H40&gt;H39,1,0)</f>
        <v>2</v>
      </c>
      <c r="L40" s="54">
        <f>N40-K40-M40</f>
        <v>0</v>
      </c>
      <c r="M40" s="54">
        <f>K39</f>
        <v>0</v>
      </c>
      <c r="N40" s="54">
        <f>IF(ISBLANK(D40),0,1)+IF(ISBLANK(E40),0,1)+IF(ISBLANK(F40),0,1)+IF(ISBLANK(G40),0,1)+IF(ISBLANK(H40),0,1)</f>
        <v>2</v>
      </c>
      <c r="O40" s="54">
        <f>SUM(D40:H40)</f>
        <v>6</v>
      </c>
      <c r="P40" s="54">
        <f>COUNTIF(D39:H39,"&lt;&gt;")*5-SUM(D39:H39)</f>
        <v>10</v>
      </c>
      <c r="Q40" s="54">
        <f>_xlfn.IFERROR(O40-P40,0)</f>
        <v>-4</v>
      </c>
      <c r="R40" s="52"/>
      <c r="S40" s="52"/>
      <c r="T40" s="55"/>
    </row>
    <row r="41" ht="15" customHeight="1">
      <c r="A41" s="51">
        <v>20</v>
      </c>
      <c r="B41" s="52"/>
      <c r="C41" t="s" s="53">
        <v>61</v>
      </c>
      <c r="D41" s="54">
        <v>0</v>
      </c>
      <c r="E41" s="54">
        <v>0</v>
      </c>
      <c r="F41" s="52"/>
      <c r="G41" s="52"/>
      <c r="H41" s="52"/>
      <c r="I41" s="54">
        <f>IF(K41&gt;K42,1,0)</f>
        <v>0</v>
      </c>
      <c r="J41" s="54">
        <f>IF(I41=0,1,0)</f>
        <v>1</v>
      </c>
      <c r="K41" s="54">
        <f>IF(D41&gt;D42,1,0)+IF(E41&gt;E42,1,0)+IF(F41&gt;F42,1,0)+IF(G41&gt;G42,1,0)+IF(H41&gt;H42,1,0)</f>
        <v>0</v>
      </c>
      <c r="L41" s="54">
        <f>N41-K41-M41</f>
        <v>0</v>
      </c>
      <c r="M41" s="54">
        <f>K42</f>
        <v>2</v>
      </c>
      <c r="N41" s="54">
        <f>IF(ISBLANK(D41),0,1)+IF(ISBLANK(E41),0,1)+IF(ISBLANK(F41),0,1)+IF(ISBLANK(G41),0,1)+IF(ISBLANK(H41),0,1)</f>
        <v>2</v>
      </c>
      <c r="O41" s="54">
        <f>SUM(D41:H41)</f>
        <v>0</v>
      </c>
      <c r="P41" s="54">
        <f>COUNTIF(D42:H42,"&lt;&gt;")*5-SUM(D42:H42)</f>
        <v>0</v>
      </c>
      <c r="Q41" s="54">
        <f>_xlfn.IFERROR(O41-P41,0)</f>
        <v>0</v>
      </c>
      <c r="R41" s="52"/>
      <c r="S41" s="52"/>
      <c r="T41" s="57"/>
    </row>
    <row r="42" ht="15" customHeight="1">
      <c r="A42" s="56"/>
      <c r="B42" s="52"/>
      <c r="C42" t="s" s="53">
        <v>43</v>
      </c>
      <c r="D42" s="54">
        <v>5</v>
      </c>
      <c r="E42" s="54">
        <v>5</v>
      </c>
      <c r="F42" s="52"/>
      <c r="G42" s="52"/>
      <c r="H42" s="52"/>
      <c r="I42" s="54">
        <f>IF(K42&gt;K41,1,0)</f>
        <v>1</v>
      </c>
      <c r="J42" s="54">
        <f>IF(I42=0,1,0)</f>
        <v>0</v>
      </c>
      <c r="K42" s="54">
        <f>IF(D42&gt;D41,1,0)+IF(E42&gt;E41,1,0)+IF(F42&gt;F41,1,0)+IF(G42&gt;G41,1,0)+IF(H42&gt;H41,1,0)</f>
        <v>2</v>
      </c>
      <c r="L42" s="54">
        <f>N42-K42-M42</f>
        <v>0</v>
      </c>
      <c r="M42" s="54">
        <f>K41</f>
        <v>0</v>
      </c>
      <c r="N42" s="54">
        <f>IF(ISBLANK(D42),0,1)+IF(ISBLANK(E42),0,1)+IF(ISBLANK(F42),0,1)+IF(ISBLANK(G42),0,1)+IF(ISBLANK(H42),0,1)</f>
        <v>2</v>
      </c>
      <c r="O42" s="54">
        <f>SUM(D42:H42)</f>
        <v>10</v>
      </c>
      <c r="P42" s="54">
        <f>COUNTIF(D41:H41,"&lt;&gt;")*5-SUM(D41:H41)</f>
        <v>10</v>
      </c>
      <c r="Q42" s="54">
        <f>_xlfn.IFERROR(O42-P42,0)</f>
        <v>0</v>
      </c>
      <c r="R42" s="52"/>
      <c r="S42" s="52"/>
      <c r="T42" s="57"/>
    </row>
    <row r="43" ht="15" customHeight="1">
      <c r="A43" s="51">
        <v>21</v>
      </c>
      <c r="B43" s="52"/>
      <c r="C43" t="s" s="53">
        <v>60</v>
      </c>
      <c r="D43" s="54">
        <v>5</v>
      </c>
      <c r="E43" s="54">
        <v>5</v>
      </c>
      <c r="F43" s="52"/>
      <c r="G43" s="52"/>
      <c r="H43" s="52"/>
      <c r="I43" s="54">
        <f>IF(K43&gt;K44,1,0)</f>
        <v>1</v>
      </c>
      <c r="J43" s="54">
        <f>IF(I43=0,1,0)</f>
        <v>0</v>
      </c>
      <c r="K43" s="54">
        <f>IF(D43&gt;D44,1,0)+IF(E43&gt;E44,1,0)+IF(F43&gt;F44,1,0)+IF(G43&gt;G44,1,0)+IF(H43&gt;H44,1,0)</f>
        <v>2</v>
      </c>
      <c r="L43" s="54">
        <f>N43-K43-M43</f>
        <v>0</v>
      </c>
      <c r="M43" s="54">
        <f>K44</f>
        <v>0</v>
      </c>
      <c r="N43" s="54">
        <f>IF(ISBLANK(D43),0,1)+IF(ISBLANK(E43),0,1)+IF(ISBLANK(F43),0,1)+IF(ISBLANK(G43),0,1)+IF(ISBLANK(H43),0,1)</f>
        <v>2</v>
      </c>
      <c r="O43" s="54">
        <f>SUM(D43:H43)</f>
        <v>10</v>
      </c>
      <c r="P43" s="54">
        <f>COUNTIF(D44:H44,"&lt;&gt;")*5-SUM(D44:H44)</f>
        <v>10</v>
      </c>
      <c r="Q43" s="54">
        <f>_xlfn.IFERROR(O43-P43,0)</f>
        <v>0</v>
      </c>
      <c r="R43" s="52"/>
      <c r="S43" s="52"/>
      <c r="T43" s="55"/>
    </row>
    <row r="44" ht="15" customHeight="1">
      <c r="A44" s="56"/>
      <c r="B44" s="52"/>
      <c r="C44" t="s" s="53">
        <v>47</v>
      </c>
      <c r="D44" s="54">
        <v>0</v>
      </c>
      <c r="E44" s="54">
        <v>0</v>
      </c>
      <c r="F44" s="52"/>
      <c r="G44" s="52"/>
      <c r="H44" s="52"/>
      <c r="I44" s="54">
        <f>IF(K44&gt;K43,1,0)</f>
        <v>0</v>
      </c>
      <c r="J44" s="54">
        <f>IF(I44=0,1,0)</f>
        <v>1</v>
      </c>
      <c r="K44" s="54">
        <f>IF(D44&gt;D43,1,0)+IF(E44&gt;E43,1,0)+IF(F44&gt;F43,1,0)+IF(G44&gt;G43,1,0)+IF(H44&gt;H43,1,0)</f>
        <v>0</v>
      </c>
      <c r="L44" s="54">
        <f>N44-K44-M44</f>
        <v>0</v>
      </c>
      <c r="M44" s="54">
        <f>K43</f>
        <v>2</v>
      </c>
      <c r="N44" s="54">
        <f>IF(ISBLANK(D44),0,1)+IF(ISBLANK(E44),0,1)+IF(ISBLANK(F44),0,1)+IF(ISBLANK(G44),0,1)+IF(ISBLANK(H44),0,1)</f>
        <v>2</v>
      </c>
      <c r="O44" s="54">
        <f>SUM(D44:H44)</f>
        <v>0</v>
      </c>
      <c r="P44" s="54">
        <f>COUNTIF(D43:H43,"&lt;&gt;")*5-SUM(D43:H43)</f>
        <v>0</v>
      </c>
      <c r="Q44" s="54">
        <f>_xlfn.IFERROR(O44-P44,0)</f>
        <v>0</v>
      </c>
      <c r="R44" s="52"/>
      <c r="S44" s="52"/>
      <c r="T44" s="55"/>
    </row>
    <row r="45" ht="15" customHeight="1">
      <c r="A45" s="51">
        <v>22</v>
      </c>
      <c r="B45" s="52"/>
      <c r="C45" t="s" s="53">
        <v>45</v>
      </c>
      <c r="D45" s="54">
        <v>0</v>
      </c>
      <c r="E45" s="54">
        <v>0</v>
      </c>
      <c r="F45" s="52"/>
      <c r="G45" s="52"/>
      <c r="H45" s="52"/>
      <c r="I45" s="54">
        <f>IF(K45&gt;K46,1,0)</f>
        <v>0</v>
      </c>
      <c r="J45" s="54">
        <f>IF(I45=0,1,0)</f>
        <v>1</v>
      </c>
      <c r="K45" s="54">
        <f>IF(D45&gt;D46,1,0)+IF(E45&gt;E46,1,0)+IF(F45&gt;F46,1,0)+IF(G45&gt;G46,1,0)+IF(H45&gt;H46,1,0)</f>
        <v>0</v>
      </c>
      <c r="L45" s="54">
        <f>N45-K45-M45</f>
        <v>0</v>
      </c>
      <c r="M45" s="54">
        <f>K46</f>
        <v>2</v>
      </c>
      <c r="N45" s="54">
        <f>IF(ISBLANK(D45),0,1)+IF(ISBLANK(E45),0,1)+IF(ISBLANK(F45),0,1)+IF(ISBLANK(G45),0,1)+IF(ISBLANK(H45),0,1)</f>
        <v>2</v>
      </c>
      <c r="O45" s="54">
        <f>SUM(D45:H45)</f>
        <v>0</v>
      </c>
      <c r="P45" s="54">
        <f>COUNTIF(D46:H46,"&lt;&gt;")*5-SUM(D46:H46)</f>
        <v>1</v>
      </c>
      <c r="Q45" s="54">
        <f>_xlfn.IFERROR(O45-P45,0)</f>
        <v>-1</v>
      </c>
      <c r="R45" s="52"/>
      <c r="S45" s="52"/>
      <c r="T45" s="57"/>
    </row>
    <row r="46" ht="15" customHeight="1">
      <c r="A46" s="56"/>
      <c r="B46" s="52"/>
      <c r="C46" t="s" s="53">
        <v>62</v>
      </c>
      <c r="D46" s="54">
        <v>5</v>
      </c>
      <c r="E46" s="54">
        <v>4</v>
      </c>
      <c r="F46" s="52"/>
      <c r="G46" s="52"/>
      <c r="H46" s="52"/>
      <c r="I46" s="54">
        <f>IF(K46&gt;K45,1,0)</f>
        <v>1</v>
      </c>
      <c r="J46" s="54">
        <f>IF(I46=0,1,0)</f>
        <v>0</v>
      </c>
      <c r="K46" s="54">
        <f>IF(D46&gt;D45,1,0)+IF(E46&gt;E45,1,0)+IF(F46&gt;F45,1,0)+IF(G46&gt;G45,1,0)+IF(H46&gt;H45,1,0)</f>
        <v>2</v>
      </c>
      <c r="L46" s="54">
        <f>N46-K46-M46</f>
        <v>0</v>
      </c>
      <c r="M46" s="54">
        <f>K45</f>
        <v>0</v>
      </c>
      <c r="N46" s="54">
        <f>IF(ISBLANK(D46),0,1)+IF(ISBLANK(E46),0,1)+IF(ISBLANK(F46),0,1)+IF(ISBLANK(G46),0,1)+IF(ISBLANK(H46),0,1)</f>
        <v>2</v>
      </c>
      <c r="O46" s="54">
        <f>SUM(D46:H46)</f>
        <v>9</v>
      </c>
      <c r="P46" s="54">
        <f>COUNTIF(D45:H45,"&lt;&gt;")*5-SUM(D45:H45)</f>
        <v>10</v>
      </c>
      <c r="Q46" s="54">
        <f>_xlfn.IFERROR(O46-P46,0)</f>
        <v>-1</v>
      </c>
      <c r="R46" s="52"/>
      <c r="S46" s="52"/>
      <c r="T46" s="57"/>
    </row>
    <row r="47" ht="15" customHeight="1">
      <c r="A47" s="51">
        <v>23</v>
      </c>
      <c r="B47" s="52"/>
      <c r="C47" t="s" s="53">
        <v>61</v>
      </c>
      <c r="D47" s="54">
        <v>0</v>
      </c>
      <c r="E47" s="54">
        <v>0</v>
      </c>
      <c r="F47" s="52"/>
      <c r="G47" s="52"/>
      <c r="H47" s="52"/>
      <c r="I47" s="54">
        <f>IF(K47&gt;K48,1,0)</f>
        <v>0</v>
      </c>
      <c r="J47" s="54">
        <f>IF(I47=0,1,0)</f>
        <v>1</v>
      </c>
      <c r="K47" s="54">
        <f>IF(D47&gt;D48,1,0)+IF(E47&gt;E48,1,0)+IF(F47&gt;F48,1,0)+IF(G47&gt;G48,1,0)+IF(H47&gt;H48,1,0)</f>
        <v>0</v>
      </c>
      <c r="L47" s="54">
        <f>N47-K47-M47</f>
        <v>0</v>
      </c>
      <c r="M47" s="54">
        <f>K48</f>
        <v>2</v>
      </c>
      <c r="N47" s="54">
        <f>IF(ISBLANK(D47),0,1)+IF(ISBLANK(E47),0,1)+IF(ISBLANK(F47),0,1)+IF(ISBLANK(G47),0,1)+IF(ISBLANK(H47),0,1)</f>
        <v>2</v>
      </c>
      <c r="O47" s="54">
        <f>SUM(D47:H47)</f>
        <v>0</v>
      </c>
      <c r="P47" s="54">
        <f>COUNTIF(D48:H48,"&lt;&gt;")*5-SUM(D48:H48)</f>
        <v>4</v>
      </c>
      <c r="Q47" s="54">
        <f>_xlfn.IFERROR(O47-P47,0)</f>
        <v>-4</v>
      </c>
      <c r="R47" s="52"/>
      <c r="S47" s="52"/>
      <c r="T47" s="55"/>
    </row>
    <row r="48" ht="15" customHeight="1">
      <c r="A48" s="56"/>
      <c r="B48" s="52"/>
      <c r="C48" t="s" s="53">
        <v>42</v>
      </c>
      <c r="D48" s="54">
        <v>3</v>
      </c>
      <c r="E48" s="54">
        <v>3</v>
      </c>
      <c r="F48" s="52"/>
      <c r="G48" s="52"/>
      <c r="H48" s="52"/>
      <c r="I48" s="54">
        <f>IF(K48&gt;K47,1,0)</f>
        <v>1</v>
      </c>
      <c r="J48" s="54">
        <f>IF(I48=0,1,0)</f>
        <v>0</v>
      </c>
      <c r="K48" s="54">
        <f>IF(D48&gt;D47,1,0)+IF(E48&gt;E47,1,0)+IF(F48&gt;F47,1,0)+IF(G48&gt;G47,1,0)+IF(H48&gt;H47,1,0)</f>
        <v>2</v>
      </c>
      <c r="L48" s="54">
        <f>N48-K48-M48</f>
        <v>0</v>
      </c>
      <c r="M48" s="54">
        <f>K47</f>
        <v>0</v>
      </c>
      <c r="N48" s="54">
        <f>IF(ISBLANK(D48),0,1)+IF(ISBLANK(E48),0,1)+IF(ISBLANK(F48),0,1)+IF(ISBLANK(G48),0,1)+IF(ISBLANK(H48),0,1)</f>
        <v>2</v>
      </c>
      <c r="O48" s="54">
        <f>SUM(D48:H48)</f>
        <v>6</v>
      </c>
      <c r="P48" s="54">
        <f>COUNTIF(D47:H47,"&lt;&gt;")*5-SUM(D47:H47)</f>
        <v>10</v>
      </c>
      <c r="Q48" s="54">
        <f>_xlfn.IFERROR(O48-P48,0)</f>
        <v>-4</v>
      </c>
      <c r="R48" s="52"/>
      <c r="S48" s="52"/>
      <c r="T48" s="55"/>
    </row>
    <row r="49" ht="15" customHeight="1">
      <c r="A49" s="51">
        <v>24</v>
      </c>
      <c r="B49" s="52"/>
      <c r="C49" t="s" s="53">
        <v>43</v>
      </c>
      <c r="D49" s="54">
        <v>5</v>
      </c>
      <c r="E49" s="54">
        <v>5</v>
      </c>
      <c r="F49" s="52"/>
      <c r="G49" s="52"/>
      <c r="H49" s="52"/>
      <c r="I49" s="54">
        <f>IF(K49&gt;K50,1,0)</f>
        <v>1</v>
      </c>
      <c r="J49" s="54">
        <f>IF(I49=0,1,0)</f>
        <v>0</v>
      </c>
      <c r="K49" s="54">
        <f>IF(D49&gt;D50,1,0)+IF(E49&gt;E50,1,0)+IF(F49&gt;F50,1,0)+IF(G49&gt;G50,1,0)+IF(H49&gt;H50,1,0)</f>
        <v>2</v>
      </c>
      <c r="L49" s="54">
        <f>N49-K49-M49</f>
        <v>0</v>
      </c>
      <c r="M49" s="54">
        <f>K50</f>
        <v>0</v>
      </c>
      <c r="N49" s="54">
        <f>IF(ISBLANK(D49),0,1)+IF(ISBLANK(E49),0,1)+IF(ISBLANK(F49),0,1)+IF(ISBLANK(G49),0,1)+IF(ISBLANK(H49),0,1)</f>
        <v>2</v>
      </c>
      <c r="O49" s="54">
        <f>SUM(D49:H49)</f>
        <v>10</v>
      </c>
      <c r="P49" s="54">
        <f>COUNTIF(D50:H50,"&lt;&gt;")*5-SUM(D50:H50)</f>
        <v>10</v>
      </c>
      <c r="Q49" s="54">
        <f>_xlfn.IFERROR(O49-P49,0)</f>
        <v>0</v>
      </c>
      <c r="R49" s="52"/>
      <c r="S49" s="52"/>
      <c r="T49" s="57"/>
    </row>
    <row r="50" ht="15" customHeight="1">
      <c r="A50" s="56"/>
      <c r="B50" s="52"/>
      <c r="C50" t="s" s="53">
        <v>40</v>
      </c>
      <c r="D50" s="54">
        <v>0</v>
      </c>
      <c r="E50" s="54">
        <v>0</v>
      </c>
      <c r="F50" s="52"/>
      <c r="G50" s="52"/>
      <c r="H50" s="52"/>
      <c r="I50" s="54">
        <f>IF(K50&gt;K49,1,0)</f>
        <v>0</v>
      </c>
      <c r="J50" s="54">
        <f>IF(I50=0,1,0)</f>
        <v>1</v>
      </c>
      <c r="K50" s="54">
        <f>IF(D50&gt;D49,1,0)+IF(E50&gt;E49,1,0)+IF(F50&gt;F49,1,0)+IF(G50&gt;G49,1,0)+IF(H50&gt;H49,1,0)</f>
        <v>0</v>
      </c>
      <c r="L50" s="54">
        <f>N50-K50-M50</f>
        <v>0</v>
      </c>
      <c r="M50" s="54">
        <f>K49</f>
        <v>2</v>
      </c>
      <c r="N50" s="54">
        <f>IF(ISBLANK(D50),0,1)+IF(ISBLANK(E50),0,1)+IF(ISBLANK(F50),0,1)+IF(ISBLANK(G50),0,1)+IF(ISBLANK(H50),0,1)</f>
        <v>2</v>
      </c>
      <c r="O50" s="54">
        <f>SUM(D50:H50)</f>
        <v>0</v>
      </c>
      <c r="P50" s="54">
        <f>COUNTIF(D49:H49,"&lt;&gt;")*5-SUM(D49:H49)</f>
        <v>0</v>
      </c>
      <c r="Q50" s="54">
        <f>_xlfn.IFERROR(O50-P50,0)</f>
        <v>0</v>
      </c>
      <c r="R50" s="52"/>
      <c r="S50" s="52"/>
      <c r="T50" s="57"/>
    </row>
    <row r="51" ht="15" customHeight="1">
      <c r="A51" s="51">
        <v>25</v>
      </c>
      <c r="B51" s="52"/>
      <c r="C51" t="s" s="53">
        <v>60</v>
      </c>
      <c r="D51" s="54">
        <v>2</v>
      </c>
      <c r="E51" s="54">
        <v>3</v>
      </c>
      <c r="F51" s="52"/>
      <c r="G51" s="52"/>
      <c r="H51" s="52"/>
      <c r="I51" s="54">
        <f>IF(K51&gt;K52,1,0)</f>
        <v>1</v>
      </c>
      <c r="J51" s="54">
        <f>IF(I51=0,1,0)</f>
        <v>0</v>
      </c>
      <c r="K51" s="54">
        <f>IF(D51&gt;D52,1,0)+IF(E51&gt;E52,1,0)+IF(F51&gt;F52,1,0)+IF(G51&gt;G52,1,0)+IF(H51&gt;H52,1,0)</f>
        <v>2</v>
      </c>
      <c r="L51" s="54">
        <f>N51-K51-M51</f>
        <v>0</v>
      </c>
      <c r="M51" s="54">
        <f>K52</f>
        <v>0</v>
      </c>
      <c r="N51" s="54">
        <f>IF(ISBLANK(D51),0,1)+IF(ISBLANK(E51),0,1)+IF(ISBLANK(F51),0,1)+IF(ISBLANK(G51),0,1)+IF(ISBLANK(H51),0,1)</f>
        <v>2</v>
      </c>
      <c r="O51" s="54">
        <f>SUM(D51:H51)</f>
        <v>5</v>
      </c>
      <c r="P51" s="54">
        <f>COUNTIF(D52:H52,"&lt;&gt;")*5-SUM(D52:H52)</f>
        <v>10</v>
      </c>
      <c r="Q51" s="54">
        <f>_xlfn.IFERROR(O51-P51,0)</f>
        <v>-5</v>
      </c>
      <c r="R51" s="52"/>
      <c r="S51" s="52"/>
      <c r="T51" s="55"/>
    </row>
    <row r="52" ht="15" customHeight="1">
      <c r="A52" s="56"/>
      <c r="B52" s="52"/>
      <c r="C52" t="s" s="53">
        <v>45</v>
      </c>
      <c r="D52" s="54">
        <v>0</v>
      </c>
      <c r="E52" s="54">
        <v>0</v>
      </c>
      <c r="F52" s="52"/>
      <c r="G52" s="52"/>
      <c r="H52" s="52"/>
      <c r="I52" s="54">
        <f>IF(K52&gt;K51,1,0)</f>
        <v>0</v>
      </c>
      <c r="J52" s="54">
        <f>IF(I52=0,1,0)</f>
        <v>1</v>
      </c>
      <c r="K52" s="54">
        <f>IF(D52&gt;D51,1,0)+IF(E52&gt;E51,1,0)+IF(F52&gt;F51,1,0)+IF(G52&gt;G51,1,0)+IF(H52&gt;H51,1,0)</f>
        <v>0</v>
      </c>
      <c r="L52" s="54">
        <f>N52-K52-M52</f>
        <v>0</v>
      </c>
      <c r="M52" s="54">
        <f>K51</f>
        <v>2</v>
      </c>
      <c r="N52" s="54">
        <f>IF(ISBLANK(D52),0,1)+IF(ISBLANK(E52),0,1)+IF(ISBLANK(F52),0,1)+IF(ISBLANK(G52),0,1)+IF(ISBLANK(H52),0,1)</f>
        <v>2</v>
      </c>
      <c r="O52" s="54">
        <f>SUM(D52:H52)</f>
        <v>0</v>
      </c>
      <c r="P52" s="54">
        <f>COUNTIF(D51:H51,"&lt;&gt;")*5-SUM(D51:H51)</f>
        <v>5</v>
      </c>
      <c r="Q52" s="54">
        <f>_xlfn.IFERROR(O52-P52,0)</f>
        <v>-5</v>
      </c>
      <c r="R52" s="52"/>
      <c r="S52" s="52"/>
      <c r="T52" s="55"/>
    </row>
    <row r="53" ht="15" customHeight="1">
      <c r="A53" s="51">
        <v>26</v>
      </c>
      <c r="B53" s="52"/>
      <c r="C53" t="s" s="53">
        <v>61</v>
      </c>
      <c r="D53" s="54">
        <v>5</v>
      </c>
      <c r="E53" s="54">
        <v>5</v>
      </c>
      <c r="F53" s="52"/>
      <c r="G53" s="52"/>
      <c r="H53" s="52"/>
      <c r="I53" s="54">
        <f>IF(K53&gt;K54,1,0)</f>
        <v>1</v>
      </c>
      <c r="J53" s="54">
        <f>IF(I53=0,1,0)</f>
        <v>0</v>
      </c>
      <c r="K53" s="54">
        <f>IF(D53&gt;D54,1,0)+IF(E53&gt;E54,1,0)+IF(F53&gt;F54,1,0)+IF(G53&gt;G54,1,0)+IF(H53&gt;H54,1,0)</f>
        <v>2</v>
      </c>
      <c r="L53" s="54">
        <f>N53-K53-M53</f>
        <v>0</v>
      </c>
      <c r="M53" s="54">
        <f>K54</f>
        <v>0</v>
      </c>
      <c r="N53" s="54">
        <f>IF(ISBLANK(D53),0,1)+IF(ISBLANK(E53),0,1)+IF(ISBLANK(F53),0,1)+IF(ISBLANK(G53),0,1)+IF(ISBLANK(H53),0,1)</f>
        <v>2</v>
      </c>
      <c r="O53" s="54">
        <f>SUM(D53:H53)</f>
        <v>10</v>
      </c>
      <c r="P53" s="54">
        <f>COUNTIF(D54:H54,"&lt;&gt;")*5-SUM(D54:H54)</f>
        <v>10</v>
      </c>
      <c r="Q53" s="54">
        <f>_xlfn.IFERROR(O53-P53,0)</f>
        <v>0</v>
      </c>
      <c r="R53" s="52"/>
      <c r="S53" s="52"/>
      <c r="T53" s="57"/>
    </row>
    <row r="54" ht="15" customHeight="1">
      <c r="A54" s="56"/>
      <c r="B54" s="52"/>
      <c r="C54" t="s" s="53">
        <v>47</v>
      </c>
      <c r="D54" s="54">
        <v>0</v>
      </c>
      <c r="E54" s="54">
        <v>0</v>
      </c>
      <c r="F54" s="52"/>
      <c r="G54" s="52"/>
      <c r="H54" s="52"/>
      <c r="I54" s="54">
        <f>IF(K54&gt;K53,1,0)</f>
        <v>0</v>
      </c>
      <c r="J54" s="54">
        <f>IF(I54=0,1,0)</f>
        <v>1</v>
      </c>
      <c r="K54" s="54">
        <f>IF(D54&gt;D53,1,0)+IF(E54&gt;E53,1,0)+IF(F54&gt;F53,1,0)+IF(G54&gt;G53,1,0)+IF(H54&gt;H53,1,0)</f>
        <v>0</v>
      </c>
      <c r="L54" s="54">
        <f>N54-K54-M54</f>
        <v>0</v>
      </c>
      <c r="M54" s="54">
        <f>K53</f>
        <v>2</v>
      </c>
      <c r="N54" s="54">
        <f>IF(ISBLANK(D54),0,1)+IF(ISBLANK(E54),0,1)+IF(ISBLANK(F54),0,1)+IF(ISBLANK(G54),0,1)+IF(ISBLANK(H54),0,1)</f>
        <v>2</v>
      </c>
      <c r="O54" s="54">
        <f>SUM(D54:H54)</f>
        <v>0</v>
      </c>
      <c r="P54" s="54">
        <f>COUNTIF(D53:H53,"&lt;&gt;")*5-SUM(D53:H53)</f>
        <v>0</v>
      </c>
      <c r="Q54" s="54">
        <f>_xlfn.IFERROR(O54-P54,0)</f>
        <v>0</v>
      </c>
      <c r="R54" s="52"/>
      <c r="S54" s="52"/>
      <c r="T54" s="57"/>
    </row>
    <row r="55" ht="15" customHeight="1">
      <c r="A55" s="51">
        <v>27</v>
      </c>
      <c r="B55" s="52"/>
      <c r="C55" t="s" s="53">
        <v>43</v>
      </c>
      <c r="D55" s="54">
        <v>0</v>
      </c>
      <c r="E55" s="54">
        <v>0</v>
      </c>
      <c r="F55" s="52"/>
      <c r="G55" s="52"/>
      <c r="H55" s="52"/>
      <c r="I55" s="54">
        <f>IF(K55&gt;K56,1,0)</f>
        <v>0</v>
      </c>
      <c r="J55" s="54">
        <f>IF(I55=0,1,0)</f>
        <v>1</v>
      </c>
      <c r="K55" s="54">
        <f>IF(D55&gt;D56,1,0)+IF(E55&gt;E56,1,0)+IF(F55&gt;F56,1,0)+IF(G55&gt;G56,1,0)+IF(H55&gt;H56,1,0)</f>
        <v>0</v>
      </c>
      <c r="L55" s="54">
        <f>N55-K55-M55</f>
        <v>0</v>
      </c>
      <c r="M55" s="54">
        <f>K56</f>
        <v>2</v>
      </c>
      <c r="N55" s="54">
        <f>IF(ISBLANK(D55),0,1)+IF(ISBLANK(E55),0,1)+IF(ISBLANK(F55),0,1)+IF(ISBLANK(G55),0,1)+IF(ISBLANK(H55),0,1)</f>
        <v>2</v>
      </c>
      <c r="O55" s="54">
        <f>SUM(D55:H55)</f>
        <v>0</v>
      </c>
      <c r="P55" s="54">
        <f>COUNTIF(D56:H56,"&lt;&gt;")*5-SUM(D56:H56)</f>
        <v>3</v>
      </c>
      <c r="Q55" s="54">
        <f>_xlfn.IFERROR(O55-P55,0)</f>
        <v>-3</v>
      </c>
      <c r="R55" s="52"/>
      <c r="S55" s="52"/>
      <c r="T55" s="55"/>
    </row>
    <row r="56" ht="15" customHeight="1">
      <c r="A56" s="56"/>
      <c r="B56" s="52"/>
      <c r="C56" t="s" s="53">
        <v>62</v>
      </c>
      <c r="D56" s="54">
        <v>3</v>
      </c>
      <c r="E56" s="54">
        <v>4</v>
      </c>
      <c r="F56" s="52"/>
      <c r="G56" s="52"/>
      <c r="H56" s="52"/>
      <c r="I56" s="54">
        <f>IF(K56&gt;K55,1,0)</f>
        <v>1</v>
      </c>
      <c r="J56" s="54">
        <f>IF(I56=0,1,0)</f>
        <v>0</v>
      </c>
      <c r="K56" s="54">
        <f>IF(D56&gt;D55,1,0)+IF(E56&gt;E55,1,0)+IF(F56&gt;F55,1,0)+IF(G56&gt;G55,1,0)+IF(H56&gt;H55,1,0)</f>
        <v>2</v>
      </c>
      <c r="L56" s="54">
        <f>N56-K56-M56</f>
        <v>0</v>
      </c>
      <c r="M56" s="54">
        <f>K55</f>
        <v>0</v>
      </c>
      <c r="N56" s="54">
        <f>IF(ISBLANK(D56),0,1)+IF(ISBLANK(E56),0,1)+IF(ISBLANK(F56),0,1)+IF(ISBLANK(G56),0,1)+IF(ISBLANK(H56),0,1)</f>
        <v>2</v>
      </c>
      <c r="O56" s="54">
        <f>SUM(D56:H56)</f>
        <v>7</v>
      </c>
      <c r="P56" s="54">
        <f>COUNTIF(D55:H55,"&lt;&gt;")*5-SUM(D55:H55)</f>
        <v>10</v>
      </c>
      <c r="Q56" s="54">
        <f>_xlfn.IFERROR(O56-P56,0)</f>
        <v>-3</v>
      </c>
      <c r="R56" s="52"/>
      <c r="S56" s="52"/>
      <c r="T56" s="55"/>
    </row>
    <row r="57" ht="15" customHeight="1">
      <c r="A57" s="51">
        <v>28</v>
      </c>
      <c r="B57" s="52"/>
      <c r="C57" t="s" s="53">
        <v>40</v>
      </c>
      <c r="D57" s="54">
        <v>0</v>
      </c>
      <c r="E57" s="54">
        <v>0</v>
      </c>
      <c r="F57" s="52"/>
      <c r="G57" s="52"/>
      <c r="H57" s="52"/>
      <c r="I57" s="54">
        <f>IF(K57&gt;K58,1,0)</f>
        <v>0</v>
      </c>
      <c r="J57" s="54">
        <f>IF(I57=0,1,0)</f>
        <v>1</v>
      </c>
      <c r="K57" s="54">
        <f>IF(D57&gt;D58,1,0)+IF(E57&gt;E58,1,0)+IF(F57&gt;F58,1,0)+IF(G57&gt;G58,1,0)+IF(H57&gt;H58,1,0)</f>
        <v>0</v>
      </c>
      <c r="L57" s="54">
        <f>N57-K57-M57</f>
        <v>0</v>
      </c>
      <c r="M57" s="54">
        <f>K58</f>
        <v>2</v>
      </c>
      <c r="N57" s="54">
        <f>IF(ISBLANK(D57),0,1)+IF(ISBLANK(E57),0,1)+IF(ISBLANK(F57),0,1)+IF(ISBLANK(G57),0,1)+IF(ISBLANK(H57),0,1)</f>
        <v>2</v>
      </c>
      <c r="O57" s="54">
        <f>SUM(D57:H57)</f>
        <v>0</v>
      </c>
      <c r="P57" s="54">
        <f>COUNTIF(D58:H58,"&lt;&gt;")*5-SUM(D58:H58)</f>
        <v>5</v>
      </c>
      <c r="Q57" s="54">
        <f>_xlfn.IFERROR(O57-P57,0)</f>
        <v>-5</v>
      </c>
      <c r="R57" s="52"/>
      <c r="S57" s="52"/>
      <c r="T57" s="57"/>
    </row>
    <row r="58" ht="15" customHeight="1">
      <c r="A58" s="56"/>
      <c r="B58" s="52"/>
      <c r="C58" t="s" s="53">
        <v>42</v>
      </c>
      <c r="D58" s="54">
        <v>3</v>
      </c>
      <c r="E58" s="54">
        <v>2</v>
      </c>
      <c r="F58" s="52"/>
      <c r="G58" s="52"/>
      <c r="H58" s="52"/>
      <c r="I58" s="54">
        <f>IF(K58&gt;K57,1,0)</f>
        <v>1</v>
      </c>
      <c r="J58" s="54">
        <f>IF(I58=0,1,0)</f>
        <v>0</v>
      </c>
      <c r="K58" s="54">
        <f>IF(D58&gt;D57,1,0)+IF(E58&gt;E57,1,0)+IF(F58&gt;F57,1,0)+IF(G58&gt;G57,1,0)+IF(H58&gt;H57,1,0)</f>
        <v>2</v>
      </c>
      <c r="L58" s="54">
        <f>N58-K58-M58</f>
        <v>0</v>
      </c>
      <c r="M58" s="54">
        <f>K57</f>
        <v>0</v>
      </c>
      <c r="N58" s="54">
        <f>IF(ISBLANK(D58),0,1)+IF(ISBLANK(E58),0,1)+IF(ISBLANK(F58),0,1)+IF(ISBLANK(G58),0,1)+IF(ISBLANK(H58),0,1)</f>
        <v>2</v>
      </c>
      <c r="O58" s="54">
        <f>SUM(D58:H58)</f>
        <v>5</v>
      </c>
      <c r="P58" s="54">
        <f>COUNTIF(D57:H57,"&lt;&gt;")*5-SUM(D57:H57)</f>
        <v>10</v>
      </c>
      <c r="Q58" s="54">
        <f>_xlfn.IFERROR(O58-P58,0)</f>
        <v>-5</v>
      </c>
      <c r="R58" s="52"/>
      <c r="S58" s="52"/>
      <c r="T58" s="57"/>
    </row>
    <row r="59" ht="15" customHeight="1">
      <c r="A59" s="51">
        <v>29</v>
      </c>
      <c r="B59" s="52"/>
      <c r="C59" s="52"/>
      <c r="D59" s="52"/>
      <c r="E59" s="52"/>
      <c r="F59" s="52"/>
      <c r="G59" s="52"/>
      <c r="H59" s="52"/>
      <c r="I59" s="54">
        <f>IF(K59&gt;K60,1,0)</f>
        <v>0</v>
      </c>
      <c r="J59" s="54">
        <f>IF(I59=0,1,0)</f>
        <v>1</v>
      </c>
      <c r="K59" s="54">
        <f>IF(D59&gt;D60,1,0)+IF(E59&gt;E60,1,0)+IF(F59&gt;F60,1,0)+IF(G59&gt;G60,1,0)+IF(H59&gt;H60,1,0)</f>
        <v>0</v>
      </c>
      <c r="L59" s="54">
        <f>N59-K59-M59</f>
        <v>0</v>
      </c>
      <c r="M59" s="54">
        <f>K60</f>
        <v>0</v>
      </c>
      <c r="N59" s="54">
        <f>IF(ISBLANK(D59),0,1)+IF(ISBLANK(E59),0,1)+IF(ISBLANK(F59),0,1)+IF(ISBLANK(G59),0,1)+IF(ISBLANK(H59),0,1)</f>
        <v>0</v>
      </c>
      <c r="O59" s="54">
        <f>SUM(D59:H59)</f>
        <v>0</v>
      </c>
      <c r="P59" s="54">
        <f>COUNTIF(D60:H60,"&lt;&gt;")*5-SUM(D60:H60)</f>
        <v>0</v>
      </c>
      <c r="Q59" s="54">
        <f>_xlfn.IFERROR(O59-P59,0)</f>
        <v>0</v>
      </c>
      <c r="R59" s="52"/>
      <c r="S59" s="52"/>
      <c r="T59" s="55"/>
    </row>
    <row r="60" ht="15" customHeight="1">
      <c r="A60" s="56"/>
      <c r="B60" s="52"/>
      <c r="C60" s="52"/>
      <c r="D60" s="52"/>
      <c r="E60" s="52"/>
      <c r="F60" s="52"/>
      <c r="G60" s="52"/>
      <c r="H60" s="52"/>
      <c r="I60" s="54">
        <f>IF(K60&gt;K59,1,0)</f>
        <v>0</v>
      </c>
      <c r="J60" s="54">
        <f>IF(I60=0,1,0)</f>
        <v>1</v>
      </c>
      <c r="K60" s="54">
        <f>IF(D60&gt;D59,1,0)+IF(E60&gt;E59,1,0)+IF(F60&gt;F59,1,0)+IF(G60&gt;G59,1,0)+IF(H60&gt;H59,1,0)</f>
        <v>0</v>
      </c>
      <c r="L60" s="54">
        <f>N60-K60-M60</f>
        <v>0</v>
      </c>
      <c r="M60" s="54">
        <f>K59</f>
        <v>0</v>
      </c>
      <c r="N60" s="54">
        <f>IF(ISBLANK(D60),0,1)+IF(ISBLANK(E60),0,1)+IF(ISBLANK(F60),0,1)+IF(ISBLANK(G60),0,1)+IF(ISBLANK(H60),0,1)</f>
        <v>0</v>
      </c>
      <c r="O60" s="54">
        <f>SUM(D60:H60)</f>
        <v>0</v>
      </c>
      <c r="P60" s="54">
        <f>COUNTIF(D59:H59,"&lt;&gt;")*5-SUM(D59:H59)</f>
        <v>0</v>
      </c>
      <c r="Q60" s="54">
        <f>_xlfn.IFERROR(O60-P60,0)</f>
        <v>0</v>
      </c>
      <c r="R60" s="52"/>
      <c r="S60" s="52"/>
      <c r="T60" s="55"/>
    </row>
    <row r="61" ht="15" customHeight="1">
      <c r="A61" s="51">
        <v>30</v>
      </c>
      <c r="B61" s="52"/>
      <c r="C61" s="52"/>
      <c r="D61" s="52"/>
      <c r="E61" s="52"/>
      <c r="F61" s="52"/>
      <c r="G61" s="52"/>
      <c r="H61" s="52"/>
      <c r="I61" s="54">
        <f>IF(K61&gt;K62,1,0)</f>
        <v>0</v>
      </c>
      <c r="J61" s="54">
        <f>IF(I61=0,1,0)</f>
        <v>1</v>
      </c>
      <c r="K61" s="54">
        <f>IF(D61&gt;D62,1,0)+IF(E61&gt;E62,1,0)+IF(F61&gt;F62,1,0)+IF(G61&gt;G62,1,0)+IF(H61&gt;H62,1,0)</f>
        <v>0</v>
      </c>
      <c r="L61" s="54">
        <f>N61-K61-M61</f>
        <v>0</v>
      </c>
      <c r="M61" s="54">
        <f>K62</f>
        <v>0</v>
      </c>
      <c r="N61" s="54">
        <f>IF(ISBLANK(D61),0,1)+IF(ISBLANK(E61),0,1)+IF(ISBLANK(F61),0,1)+IF(ISBLANK(G61),0,1)+IF(ISBLANK(H61),0,1)</f>
        <v>0</v>
      </c>
      <c r="O61" s="54">
        <f>SUM(D61:H61)</f>
        <v>0</v>
      </c>
      <c r="P61" s="54">
        <f>COUNTIF(D62:H62,"&lt;&gt;")*5-SUM(D62:H62)</f>
        <v>0</v>
      </c>
      <c r="Q61" s="54">
        <f>_xlfn.IFERROR(O61-P61,0)</f>
        <v>0</v>
      </c>
      <c r="R61" s="52"/>
      <c r="S61" s="52"/>
      <c r="T61" s="57"/>
    </row>
    <row r="62" ht="15" customHeight="1">
      <c r="A62" s="56"/>
      <c r="B62" s="52"/>
      <c r="C62" s="52"/>
      <c r="D62" s="52"/>
      <c r="E62" s="52"/>
      <c r="F62" s="52"/>
      <c r="G62" s="52"/>
      <c r="H62" s="52"/>
      <c r="I62" s="54">
        <f>IF(K62&gt;K61,1,0)</f>
        <v>0</v>
      </c>
      <c r="J62" s="54">
        <f>IF(I62=0,1,0)</f>
        <v>1</v>
      </c>
      <c r="K62" s="54">
        <f>IF(D62&gt;D61,1,0)+IF(E62&gt;E61,1,0)+IF(F62&gt;F61,1,0)+IF(G62&gt;G61,1,0)+IF(H62&gt;H61,1,0)</f>
        <v>0</v>
      </c>
      <c r="L62" s="54">
        <f>N62-K62-M62</f>
        <v>0</v>
      </c>
      <c r="M62" s="54">
        <f>K61</f>
        <v>0</v>
      </c>
      <c r="N62" s="54">
        <f>IF(ISBLANK(D62),0,1)+IF(ISBLANK(E62),0,1)+IF(ISBLANK(F62),0,1)+IF(ISBLANK(G62),0,1)+IF(ISBLANK(H62),0,1)</f>
        <v>0</v>
      </c>
      <c r="O62" s="54">
        <f>SUM(D62:H62)</f>
        <v>0</v>
      </c>
      <c r="P62" s="54">
        <f>COUNTIF(D61:H61,"&lt;&gt;")*5-SUM(D61:H61)</f>
        <v>0</v>
      </c>
      <c r="Q62" s="54">
        <f>_xlfn.IFERROR(O62-P62,0)</f>
        <v>0</v>
      </c>
      <c r="R62" s="52"/>
      <c r="S62" s="52"/>
      <c r="T62" s="57"/>
    </row>
    <row r="63" ht="15" customHeight="1">
      <c r="A63" s="51">
        <v>31</v>
      </c>
      <c r="B63" s="52"/>
      <c r="C63" s="52"/>
      <c r="D63" s="52"/>
      <c r="E63" s="52"/>
      <c r="F63" s="52"/>
      <c r="G63" s="52"/>
      <c r="H63" s="52"/>
      <c r="I63" s="54">
        <f>IF(K63&gt;K64,1,0)</f>
        <v>0</v>
      </c>
      <c r="J63" s="54">
        <f>IF(I63=0,1,0)</f>
        <v>1</v>
      </c>
      <c r="K63" s="54">
        <f>IF(D63&gt;D64,1,0)+IF(E63&gt;E64,1,0)+IF(F63&gt;F64,1,0)+IF(G63&gt;G64,1,0)+IF(H63&gt;H64,1,0)</f>
        <v>0</v>
      </c>
      <c r="L63" s="54">
        <f>N63-K63-M63</f>
        <v>0</v>
      </c>
      <c r="M63" s="54">
        <f>K64</f>
        <v>0</v>
      </c>
      <c r="N63" s="54">
        <f>IF(ISBLANK(D63),0,1)+IF(ISBLANK(E63),0,1)+IF(ISBLANK(F63),0,1)+IF(ISBLANK(G63),0,1)+IF(ISBLANK(H63),0,1)</f>
        <v>0</v>
      </c>
      <c r="O63" s="54">
        <f>SUM(D63:H63)</f>
        <v>0</v>
      </c>
      <c r="P63" s="54">
        <f>COUNTIF(D64:H64,"&lt;&gt;")*5-SUM(D64:H64)</f>
        <v>0</v>
      </c>
      <c r="Q63" s="54">
        <f>_xlfn.IFERROR(O63-P63,0)</f>
        <v>0</v>
      </c>
      <c r="R63" s="52"/>
      <c r="S63" s="52"/>
      <c r="T63" s="55"/>
    </row>
    <row r="64" ht="15" customHeight="1">
      <c r="A64" s="56"/>
      <c r="B64" s="52"/>
      <c r="C64" s="52"/>
      <c r="D64" s="52"/>
      <c r="E64" s="52"/>
      <c r="F64" s="52"/>
      <c r="G64" s="52"/>
      <c r="H64" s="52"/>
      <c r="I64" s="54">
        <f>IF(K64&gt;K63,1,0)</f>
        <v>0</v>
      </c>
      <c r="J64" s="54">
        <f>IF(I64=0,1,0)</f>
        <v>1</v>
      </c>
      <c r="K64" s="54">
        <f>IF(D64&gt;D63,1,0)+IF(E64&gt;E63,1,0)+IF(F64&gt;F63,1,0)+IF(G64&gt;G63,1,0)+IF(H64&gt;H63,1,0)</f>
        <v>0</v>
      </c>
      <c r="L64" s="54">
        <f>N64-K64-M64</f>
        <v>0</v>
      </c>
      <c r="M64" s="54">
        <f>K63</f>
        <v>0</v>
      </c>
      <c r="N64" s="54">
        <f>IF(ISBLANK(D64),0,1)+IF(ISBLANK(E64),0,1)+IF(ISBLANK(F64),0,1)+IF(ISBLANK(G64),0,1)+IF(ISBLANK(H64),0,1)</f>
        <v>0</v>
      </c>
      <c r="O64" s="54">
        <f>SUM(D64:H64)</f>
        <v>0</v>
      </c>
      <c r="P64" s="54">
        <f>COUNTIF(D63:H63,"&lt;&gt;")*5-SUM(D63:H63)</f>
        <v>0</v>
      </c>
      <c r="Q64" s="54">
        <f>_xlfn.IFERROR(O64-P64,0)</f>
        <v>0</v>
      </c>
      <c r="R64" s="52"/>
      <c r="S64" s="52"/>
      <c r="T64" s="55"/>
    </row>
    <row r="65" ht="15" customHeight="1">
      <c r="A65" s="51">
        <v>32</v>
      </c>
      <c r="B65" s="52"/>
      <c r="C65" s="52"/>
      <c r="D65" s="52"/>
      <c r="E65" s="52"/>
      <c r="F65" s="52"/>
      <c r="G65" s="52"/>
      <c r="H65" s="52"/>
      <c r="I65" s="54">
        <f>IF(K65&gt;K66,1,0)</f>
        <v>0</v>
      </c>
      <c r="J65" s="54">
        <f>IF(I65=0,1,0)</f>
        <v>1</v>
      </c>
      <c r="K65" s="54">
        <f>IF(D65&gt;D66,1,0)+IF(E65&gt;E66,1,0)+IF(F65&gt;F66,1,0)+IF(G65&gt;G66,1,0)+IF(H65&gt;H66,1,0)</f>
        <v>0</v>
      </c>
      <c r="L65" s="54">
        <f>N65-K65-M65</f>
        <v>0</v>
      </c>
      <c r="M65" s="54">
        <f>K66</f>
        <v>0</v>
      </c>
      <c r="N65" s="54">
        <f>IF(ISBLANK(D65),0,1)+IF(ISBLANK(E65),0,1)+IF(ISBLANK(F65),0,1)+IF(ISBLANK(G65),0,1)+IF(ISBLANK(H65),0,1)</f>
        <v>0</v>
      </c>
      <c r="O65" s="54">
        <f>SUM(D65:H65)</f>
        <v>0</v>
      </c>
      <c r="P65" s="54">
        <f>COUNTIF(D66:H66,"&lt;&gt;")*5-SUM(D66:H66)</f>
        <v>0</v>
      </c>
      <c r="Q65" s="54">
        <f>_xlfn.IFERROR(O65-P65,0)</f>
        <v>0</v>
      </c>
      <c r="R65" s="52"/>
      <c r="S65" s="52"/>
      <c r="T65" s="57"/>
    </row>
    <row r="66" ht="15" customHeight="1">
      <c r="A66" s="56"/>
      <c r="B66" s="52"/>
      <c r="C66" s="52"/>
      <c r="D66" s="52"/>
      <c r="E66" s="52"/>
      <c r="F66" s="52"/>
      <c r="G66" s="52"/>
      <c r="H66" s="52"/>
      <c r="I66" s="54">
        <f>IF(K66&gt;K65,1,0)</f>
        <v>0</v>
      </c>
      <c r="J66" s="54">
        <f>IF(I66=0,1,0)</f>
        <v>1</v>
      </c>
      <c r="K66" s="54">
        <f>IF(D66&gt;D65,1,0)+IF(E66&gt;E65,1,0)+IF(F66&gt;F65,1,0)+IF(G66&gt;G65,1,0)+IF(H66&gt;H65,1,0)</f>
        <v>0</v>
      </c>
      <c r="L66" s="54">
        <f>N66-K66-M66</f>
        <v>0</v>
      </c>
      <c r="M66" s="54">
        <f>K65</f>
        <v>0</v>
      </c>
      <c r="N66" s="54">
        <f>IF(ISBLANK(D66),0,1)+IF(ISBLANK(E66),0,1)+IF(ISBLANK(F66),0,1)+IF(ISBLANK(G66),0,1)+IF(ISBLANK(H66),0,1)</f>
        <v>0</v>
      </c>
      <c r="O66" s="54">
        <f>SUM(D66:H66)</f>
        <v>0</v>
      </c>
      <c r="P66" s="54">
        <f>COUNTIF(D65:H65,"&lt;&gt;")*5-SUM(D65:H65)</f>
        <v>0</v>
      </c>
      <c r="Q66" s="54">
        <f>_xlfn.IFERROR(O66-P66,0)</f>
        <v>0</v>
      </c>
      <c r="R66" s="52"/>
      <c r="S66" s="52"/>
      <c r="T66" s="57"/>
    </row>
    <row r="67" ht="15" customHeight="1">
      <c r="A67" s="51">
        <v>33</v>
      </c>
      <c r="B67" s="52"/>
      <c r="C67" s="52"/>
      <c r="D67" s="52"/>
      <c r="E67" s="52"/>
      <c r="F67" s="52"/>
      <c r="G67" s="52"/>
      <c r="H67" s="52"/>
      <c r="I67" s="54">
        <f>IF(K67&gt;K68,1,0)</f>
        <v>0</v>
      </c>
      <c r="J67" s="54">
        <f>IF(I67=0,1,0)</f>
        <v>1</v>
      </c>
      <c r="K67" s="54">
        <f>IF(D67&gt;D68,1,0)+IF(E67&gt;E68,1,0)+IF(F67&gt;F68,1,0)+IF(G67&gt;G68,1,0)+IF(H67&gt;H68,1,0)</f>
        <v>0</v>
      </c>
      <c r="L67" s="54">
        <f>N67-K67-M67</f>
        <v>0</v>
      </c>
      <c r="M67" s="54">
        <f>K68</f>
        <v>0</v>
      </c>
      <c r="N67" s="54">
        <f>IF(ISBLANK(D67),0,1)+IF(ISBLANK(E67),0,1)+IF(ISBLANK(F67),0,1)+IF(ISBLANK(G67),0,1)+IF(ISBLANK(H67),0,1)</f>
        <v>0</v>
      </c>
      <c r="O67" s="54">
        <f>SUM(D67:H67)</f>
        <v>0</v>
      </c>
      <c r="P67" s="54">
        <f>COUNTIF(D68:H68,"&lt;&gt;")*5-SUM(D68:H68)</f>
        <v>0</v>
      </c>
      <c r="Q67" s="54">
        <f>_xlfn.IFERROR(O67-P67,0)</f>
        <v>0</v>
      </c>
      <c r="R67" s="52"/>
      <c r="S67" s="52"/>
      <c r="T67" s="55"/>
    </row>
    <row r="68" ht="15" customHeight="1">
      <c r="A68" s="56"/>
      <c r="B68" s="52"/>
      <c r="C68" s="52"/>
      <c r="D68" s="52"/>
      <c r="E68" s="52"/>
      <c r="F68" s="52"/>
      <c r="G68" s="52"/>
      <c r="H68" s="52"/>
      <c r="I68" s="54">
        <f>IF(K68&gt;K67,1,0)</f>
        <v>0</v>
      </c>
      <c r="J68" s="54">
        <f>IF(I68=0,1,0)</f>
        <v>1</v>
      </c>
      <c r="K68" s="54">
        <f>IF(D68&gt;D67,1,0)+IF(E68&gt;E67,1,0)+IF(F68&gt;F67,1,0)+IF(G68&gt;G67,1,0)+IF(H68&gt;H67,1,0)</f>
        <v>0</v>
      </c>
      <c r="L68" s="54">
        <f>N68-K68-M68</f>
        <v>0</v>
      </c>
      <c r="M68" s="54">
        <f>K67</f>
        <v>0</v>
      </c>
      <c r="N68" s="54">
        <f>IF(ISBLANK(D68),0,1)+IF(ISBLANK(E68),0,1)+IF(ISBLANK(F68),0,1)+IF(ISBLANK(G68),0,1)+IF(ISBLANK(H68),0,1)</f>
        <v>0</v>
      </c>
      <c r="O68" s="54">
        <f>SUM(D68:H68)</f>
        <v>0</v>
      </c>
      <c r="P68" s="54">
        <f>COUNTIF(D67:H67,"&lt;&gt;")*5-SUM(D67:H67)</f>
        <v>0</v>
      </c>
      <c r="Q68" s="54">
        <f>_xlfn.IFERROR(O68-P68,0)</f>
        <v>0</v>
      </c>
      <c r="R68" s="52"/>
      <c r="S68" s="52"/>
      <c r="T68" s="55"/>
    </row>
    <row r="69" ht="15" customHeight="1">
      <c r="A69" s="51">
        <v>34</v>
      </c>
      <c r="B69" s="52"/>
      <c r="C69" s="52"/>
      <c r="D69" s="52"/>
      <c r="E69" s="52"/>
      <c r="F69" s="52"/>
      <c r="G69" s="52"/>
      <c r="H69" s="52"/>
      <c r="I69" s="54">
        <f>IF(K69&gt;K70,1,0)</f>
        <v>0</v>
      </c>
      <c r="J69" s="54">
        <f>IF(I69=0,1,0)</f>
        <v>1</v>
      </c>
      <c r="K69" s="54">
        <f>IF(D69&gt;D70,1,0)+IF(E69&gt;E70,1,0)+IF(F69&gt;F70,1,0)+IF(G69&gt;G70,1,0)+IF(H69&gt;H70,1,0)</f>
        <v>0</v>
      </c>
      <c r="L69" s="54">
        <f>N69-K69-M69</f>
        <v>0</v>
      </c>
      <c r="M69" s="54">
        <f>K70</f>
        <v>0</v>
      </c>
      <c r="N69" s="54">
        <f>IF(ISBLANK(D69),0,1)+IF(ISBLANK(E69),0,1)+IF(ISBLANK(F69),0,1)+IF(ISBLANK(G69),0,1)+IF(ISBLANK(H69),0,1)</f>
        <v>0</v>
      </c>
      <c r="O69" s="54">
        <f>SUM(D69:H69)</f>
        <v>0</v>
      </c>
      <c r="P69" s="54">
        <f>COUNTIF(D70:H70,"&lt;&gt;")*5-SUM(D70:H70)</f>
        <v>0</v>
      </c>
      <c r="Q69" s="54">
        <f>_xlfn.IFERROR(O69-P69,0)</f>
        <v>0</v>
      </c>
      <c r="R69" s="52"/>
      <c r="S69" s="52"/>
      <c r="T69" s="57"/>
    </row>
    <row r="70" ht="15" customHeight="1">
      <c r="A70" s="56"/>
      <c r="B70" s="52"/>
      <c r="C70" s="52"/>
      <c r="D70" s="52"/>
      <c r="E70" s="52"/>
      <c r="F70" s="52"/>
      <c r="G70" s="52"/>
      <c r="H70" s="52"/>
      <c r="I70" s="54">
        <f>IF(K70&gt;K69,1,0)</f>
        <v>0</v>
      </c>
      <c r="J70" s="54">
        <f>IF(I70=0,1,0)</f>
        <v>1</v>
      </c>
      <c r="K70" s="54">
        <f>IF(D70&gt;D69,1,0)+IF(E70&gt;E69,1,0)+IF(F70&gt;F69,1,0)+IF(G70&gt;G69,1,0)+IF(H70&gt;H69,1,0)</f>
        <v>0</v>
      </c>
      <c r="L70" s="54">
        <f>N70-K70-M70</f>
        <v>0</v>
      </c>
      <c r="M70" s="54">
        <f>K69</f>
        <v>0</v>
      </c>
      <c r="N70" s="54">
        <f>IF(ISBLANK(D70),0,1)+IF(ISBLANK(E70),0,1)+IF(ISBLANK(F70),0,1)+IF(ISBLANK(G70),0,1)+IF(ISBLANK(H70),0,1)</f>
        <v>0</v>
      </c>
      <c r="O70" s="54">
        <f>SUM(D70:H70)</f>
        <v>0</v>
      </c>
      <c r="P70" s="54">
        <f>COUNTIF(D69:H69,"&lt;&gt;")*5-SUM(D69:H69)</f>
        <v>0</v>
      </c>
      <c r="Q70" s="54">
        <f>_xlfn.IFERROR(O70-P70,0)</f>
        <v>0</v>
      </c>
      <c r="R70" s="52"/>
      <c r="S70" s="52"/>
      <c r="T70" s="57"/>
    </row>
    <row r="71" ht="15" customHeight="1">
      <c r="A71" s="51">
        <v>35</v>
      </c>
      <c r="B71" s="52"/>
      <c r="C71" s="52"/>
      <c r="D71" s="52"/>
      <c r="E71" s="52"/>
      <c r="F71" s="52"/>
      <c r="G71" s="52"/>
      <c r="H71" s="52"/>
      <c r="I71" s="54">
        <f>IF(K71&gt;K72,1,0)</f>
        <v>0</v>
      </c>
      <c r="J71" s="54">
        <f>IF(I71=0,1,0)</f>
        <v>1</v>
      </c>
      <c r="K71" s="54">
        <f>IF(D71&gt;D72,1,0)+IF(E71&gt;E72,1,0)+IF(F71&gt;F72,1,0)+IF(G71&gt;G72,1,0)+IF(H71&gt;H72,1,0)</f>
        <v>0</v>
      </c>
      <c r="L71" s="54">
        <f>N71-K71-M71</f>
        <v>0</v>
      </c>
      <c r="M71" s="54">
        <f>K72</f>
        <v>0</v>
      </c>
      <c r="N71" s="54">
        <f>IF(ISBLANK(D71),0,1)+IF(ISBLANK(E71),0,1)+IF(ISBLANK(F71),0,1)+IF(ISBLANK(G71),0,1)+IF(ISBLANK(H71),0,1)</f>
        <v>0</v>
      </c>
      <c r="O71" s="54">
        <f>SUM(D71:H71)</f>
        <v>0</v>
      </c>
      <c r="P71" s="54">
        <f>COUNTIF(D72:H72,"&lt;&gt;")*5-SUM(D72:H72)</f>
        <v>0</v>
      </c>
      <c r="Q71" s="54">
        <f>_xlfn.IFERROR(O71-P71,0)</f>
        <v>0</v>
      </c>
      <c r="R71" s="52"/>
      <c r="S71" s="52"/>
      <c r="T71" s="55"/>
    </row>
    <row r="72" ht="15" customHeight="1">
      <c r="A72" s="56"/>
      <c r="B72" s="52"/>
      <c r="C72" s="52"/>
      <c r="D72" s="52"/>
      <c r="E72" s="52"/>
      <c r="F72" s="52"/>
      <c r="G72" s="52"/>
      <c r="H72" s="52"/>
      <c r="I72" s="54">
        <f>IF(K72&gt;K71,1,0)</f>
        <v>0</v>
      </c>
      <c r="J72" s="54">
        <f>IF(I72=0,1,0)</f>
        <v>1</v>
      </c>
      <c r="K72" s="54">
        <f>IF(D72&gt;D71,1,0)+IF(E72&gt;E71,1,0)+IF(F72&gt;F71,1,0)+IF(G72&gt;G71,1,0)+IF(H72&gt;H71,1,0)</f>
        <v>0</v>
      </c>
      <c r="L72" s="54">
        <f>N72-K72-M72</f>
        <v>0</v>
      </c>
      <c r="M72" s="54">
        <f>K71</f>
        <v>0</v>
      </c>
      <c r="N72" s="54">
        <f>IF(ISBLANK(D72),0,1)+IF(ISBLANK(E72),0,1)+IF(ISBLANK(F72),0,1)+IF(ISBLANK(G72),0,1)+IF(ISBLANK(H72),0,1)</f>
        <v>0</v>
      </c>
      <c r="O72" s="54">
        <f>SUM(D72:H72)</f>
        <v>0</v>
      </c>
      <c r="P72" s="54">
        <f>COUNTIF(D71:H71,"&lt;&gt;")*5-SUM(D71:H71)</f>
        <v>0</v>
      </c>
      <c r="Q72" s="54">
        <f>_xlfn.IFERROR(O72-P72,0)</f>
        <v>0</v>
      </c>
      <c r="R72" s="52"/>
      <c r="S72" s="52"/>
      <c r="T72" s="55"/>
    </row>
    <row r="73" ht="15" customHeight="1">
      <c r="A73" s="51">
        <v>36</v>
      </c>
      <c r="B73" s="52"/>
      <c r="C73" s="52"/>
      <c r="D73" s="52"/>
      <c r="E73" s="52"/>
      <c r="F73" s="52"/>
      <c r="G73" s="52"/>
      <c r="H73" s="52"/>
      <c r="I73" s="54">
        <f>IF(K73&gt;K74,1,0)</f>
        <v>0</v>
      </c>
      <c r="J73" s="54">
        <f>IF(I73=0,1,0)</f>
        <v>1</v>
      </c>
      <c r="K73" s="54">
        <f>IF(D73&gt;D74,1,0)+IF(E73&gt;E74,1,0)+IF(F73&gt;F74,1,0)+IF(G73&gt;G74,1,0)+IF(H73&gt;H74,1,0)</f>
        <v>0</v>
      </c>
      <c r="L73" s="54">
        <f>N73-K73-M73</f>
        <v>0</v>
      </c>
      <c r="M73" s="54">
        <f>K74</f>
        <v>0</v>
      </c>
      <c r="N73" s="54">
        <f>IF(ISBLANK(D73),0,1)+IF(ISBLANK(E73),0,1)+IF(ISBLANK(F73),0,1)+IF(ISBLANK(G73),0,1)+IF(ISBLANK(H73),0,1)</f>
        <v>0</v>
      </c>
      <c r="O73" s="54">
        <f>SUM(D73:H73)</f>
        <v>0</v>
      </c>
      <c r="P73" s="54">
        <f>COUNTIF(D74:H74,"&lt;&gt;")*5-SUM(D74:H74)</f>
        <v>0</v>
      </c>
      <c r="Q73" s="54">
        <f>_xlfn.IFERROR(O73-P73,0)</f>
        <v>0</v>
      </c>
      <c r="R73" s="52"/>
      <c r="S73" s="52"/>
      <c r="T73" s="57"/>
    </row>
    <row r="74" ht="15" customHeight="1">
      <c r="A74" s="56"/>
      <c r="B74" s="52"/>
      <c r="C74" s="52"/>
      <c r="D74" s="52"/>
      <c r="E74" s="52"/>
      <c r="F74" s="52"/>
      <c r="G74" s="52"/>
      <c r="H74" s="52"/>
      <c r="I74" s="54">
        <f>IF(K74&gt;K73,1,0)</f>
        <v>0</v>
      </c>
      <c r="J74" s="54">
        <f>IF(I74=0,1,0)</f>
        <v>1</v>
      </c>
      <c r="K74" s="54">
        <f>IF(D74&gt;D73,1,0)+IF(E74&gt;E73,1,0)+IF(F74&gt;F73,1,0)+IF(G74&gt;G73,1,0)+IF(H74&gt;H73,1,0)</f>
        <v>0</v>
      </c>
      <c r="L74" s="54">
        <f>N74-K74-M74</f>
        <v>0</v>
      </c>
      <c r="M74" s="54">
        <f>K73</f>
        <v>0</v>
      </c>
      <c r="N74" s="54">
        <f>IF(ISBLANK(D74),0,1)+IF(ISBLANK(E74),0,1)+IF(ISBLANK(F74),0,1)+IF(ISBLANK(G74),0,1)+IF(ISBLANK(H74),0,1)</f>
        <v>0</v>
      </c>
      <c r="O74" s="54">
        <f>SUM(D74:H74)</f>
        <v>0</v>
      </c>
      <c r="P74" s="54">
        <f>COUNTIF(D73:H73,"&lt;&gt;")*5-SUM(D73:H73)</f>
        <v>0</v>
      </c>
      <c r="Q74" s="54">
        <f>_xlfn.IFERROR(O74-P74,0)</f>
        <v>0</v>
      </c>
      <c r="R74" s="52"/>
      <c r="S74" s="52"/>
      <c r="T74" s="57"/>
    </row>
    <row r="75" ht="15" customHeight="1">
      <c r="A75" s="51">
        <v>37</v>
      </c>
      <c r="B75" s="52"/>
      <c r="C75" s="52"/>
      <c r="D75" s="52"/>
      <c r="E75" s="52"/>
      <c r="F75" s="52"/>
      <c r="G75" s="52"/>
      <c r="H75" s="52"/>
      <c r="I75" s="54">
        <f>IF(K75&gt;K76,1,0)</f>
        <v>0</v>
      </c>
      <c r="J75" s="54">
        <f>IF(I75=0,1,0)</f>
        <v>1</v>
      </c>
      <c r="K75" s="54">
        <f>IF(D75&gt;D76,1,0)+IF(E75&gt;E76,1,0)+IF(F75&gt;F76,1,0)+IF(G75&gt;G76,1,0)+IF(H75&gt;H76,1,0)</f>
        <v>0</v>
      </c>
      <c r="L75" s="54">
        <f>N75-K75-M75</f>
        <v>0</v>
      </c>
      <c r="M75" s="54">
        <f>K76</f>
        <v>0</v>
      </c>
      <c r="N75" s="54">
        <f>IF(ISBLANK(D75),0,1)+IF(ISBLANK(E75),0,1)+IF(ISBLANK(F75),0,1)+IF(ISBLANK(G75),0,1)+IF(ISBLANK(H75),0,1)</f>
        <v>0</v>
      </c>
      <c r="O75" s="54">
        <f>SUM(D75:H75)</f>
        <v>0</v>
      </c>
      <c r="P75" s="54">
        <f>COUNTIF(D76:H76,"&lt;&gt;")*5-SUM(D76:H76)</f>
        <v>0</v>
      </c>
      <c r="Q75" s="54">
        <f>_xlfn.IFERROR(O75-P75,0)</f>
        <v>0</v>
      </c>
      <c r="R75" s="52"/>
      <c r="S75" s="52"/>
      <c r="T75" s="55"/>
    </row>
    <row r="76" ht="15" customHeight="1">
      <c r="A76" s="56"/>
      <c r="B76" s="52"/>
      <c r="C76" s="52"/>
      <c r="D76" s="52"/>
      <c r="E76" s="52"/>
      <c r="F76" s="52"/>
      <c r="G76" s="52"/>
      <c r="H76" s="52"/>
      <c r="I76" s="54">
        <f>IF(K76&gt;K75,1,0)</f>
        <v>0</v>
      </c>
      <c r="J76" s="54">
        <f>IF(I76=0,1,0)</f>
        <v>1</v>
      </c>
      <c r="K76" s="54">
        <f>IF(D76&gt;D75,1,0)+IF(E76&gt;E75,1,0)+IF(F76&gt;F75,1,0)+IF(G76&gt;G75,1,0)+IF(H76&gt;H75,1,0)</f>
        <v>0</v>
      </c>
      <c r="L76" s="54">
        <f>N76-K76-M76</f>
        <v>0</v>
      </c>
      <c r="M76" s="54">
        <f>K75</f>
        <v>0</v>
      </c>
      <c r="N76" s="54">
        <f>IF(ISBLANK(D76),0,1)+IF(ISBLANK(E76),0,1)+IF(ISBLANK(F76),0,1)+IF(ISBLANK(G76),0,1)+IF(ISBLANK(H76),0,1)</f>
        <v>0</v>
      </c>
      <c r="O76" s="54">
        <f>SUM(D76:H76)</f>
        <v>0</v>
      </c>
      <c r="P76" s="54">
        <f>COUNTIF(D75:H75,"&lt;&gt;")*5-SUM(D75:H75)</f>
        <v>0</v>
      </c>
      <c r="Q76" s="54">
        <f>_xlfn.IFERROR(O76-P76,0)</f>
        <v>0</v>
      </c>
      <c r="R76" s="52"/>
      <c r="S76" s="52"/>
      <c r="T76" s="55"/>
    </row>
    <row r="77" ht="15" customHeight="1">
      <c r="A77" s="51">
        <v>38</v>
      </c>
      <c r="B77" s="52"/>
      <c r="C77" s="52"/>
      <c r="D77" s="52"/>
      <c r="E77" s="52"/>
      <c r="F77" s="52"/>
      <c r="G77" s="52"/>
      <c r="H77" s="52"/>
      <c r="I77" s="54">
        <f>IF(K77&gt;K78,1,0)</f>
        <v>0</v>
      </c>
      <c r="J77" s="54">
        <f>IF(I77=0,1,0)</f>
        <v>1</v>
      </c>
      <c r="K77" s="54">
        <f>IF(D77&gt;D78,1,0)+IF(E77&gt;E78,1,0)+IF(F77&gt;F78,1,0)+IF(G77&gt;G78,1,0)+IF(H77&gt;H78,1,0)</f>
        <v>0</v>
      </c>
      <c r="L77" s="54">
        <f>N77-K77-M77</f>
        <v>0</v>
      </c>
      <c r="M77" s="54">
        <f>K78</f>
        <v>0</v>
      </c>
      <c r="N77" s="54">
        <f>IF(ISBLANK(D77),0,1)+IF(ISBLANK(E77),0,1)+IF(ISBLANK(F77),0,1)+IF(ISBLANK(G77),0,1)+IF(ISBLANK(H77),0,1)</f>
        <v>0</v>
      </c>
      <c r="O77" s="54">
        <f>SUM(D77:H77)</f>
        <v>0</v>
      </c>
      <c r="P77" s="54">
        <f>COUNTIF(D78:H78,"&lt;&gt;")*5-SUM(D78:H78)</f>
        <v>0</v>
      </c>
      <c r="Q77" s="54">
        <f>_xlfn.IFERROR(O77-P77,0)</f>
        <v>0</v>
      </c>
      <c r="R77" s="52"/>
      <c r="S77" s="52"/>
      <c r="T77" s="57"/>
    </row>
    <row r="78" ht="15" customHeight="1">
      <c r="A78" s="56"/>
      <c r="B78" s="52"/>
      <c r="C78" s="52"/>
      <c r="D78" s="52"/>
      <c r="E78" s="52"/>
      <c r="F78" s="52"/>
      <c r="G78" s="52"/>
      <c r="H78" s="52"/>
      <c r="I78" s="54">
        <f>IF(K78&gt;K77,1,0)</f>
        <v>0</v>
      </c>
      <c r="J78" s="54">
        <f>IF(I78=0,1,0)</f>
        <v>1</v>
      </c>
      <c r="K78" s="54">
        <f>IF(D78&gt;D77,1,0)+IF(E78&gt;E77,1,0)+IF(F78&gt;F77,1,0)+IF(G78&gt;G77,1,0)+IF(H78&gt;H77,1,0)</f>
        <v>0</v>
      </c>
      <c r="L78" s="54">
        <f>N78-K78-M78</f>
        <v>0</v>
      </c>
      <c r="M78" s="54">
        <f>K77</f>
        <v>0</v>
      </c>
      <c r="N78" s="54">
        <f>IF(ISBLANK(D78),0,1)+IF(ISBLANK(E78),0,1)+IF(ISBLANK(F78),0,1)+IF(ISBLANK(G78),0,1)+IF(ISBLANK(H78),0,1)</f>
        <v>0</v>
      </c>
      <c r="O78" s="54">
        <f>SUM(D78:H78)</f>
        <v>0</v>
      </c>
      <c r="P78" s="54">
        <f>COUNTIF(D77:H77,"&lt;&gt;")*5-SUM(D77:H77)</f>
        <v>0</v>
      </c>
      <c r="Q78" s="54">
        <f>_xlfn.IFERROR(O78-P78,0)</f>
        <v>0</v>
      </c>
      <c r="R78" s="52"/>
      <c r="S78" s="52"/>
      <c r="T78" s="57"/>
    </row>
    <row r="79" ht="15" customHeight="1">
      <c r="A79" s="51">
        <v>39</v>
      </c>
      <c r="B79" s="52"/>
      <c r="C79" s="52"/>
      <c r="D79" s="52"/>
      <c r="E79" s="52"/>
      <c r="F79" s="52"/>
      <c r="G79" s="52"/>
      <c r="H79" s="52"/>
      <c r="I79" s="54">
        <f>IF(K79&gt;K80,1,0)</f>
        <v>0</v>
      </c>
      <c r="J79" s="54">
        <f>IF(I79=0,1,0)</f>
        <v>1</v>
      </c>
      <c r="K79" s="54">
        <f>IF(D79&gt;D80,1,0)+IF(E79&gt;E80,1,0)+IF(F79&gt;F80,1,0)+IF(G79&gt;G80,1,0)+IF(H79&gt;H80,1,0)</f>
        <v>0</v>
      </c>
      <c r="L79" s="54">
        <f>N79-K79-M79</f>
        <v>0</v>
      </c>
      <c r="M79" s="54">
        <f>K80</f>
        <v>0</v>
      </c>
      <c r="N79" s="54">
        <f>IF(ISBLANK(D79),0,1)+IF(ISBLANK(E79),0,1)+IF(ISBLANK(F79),0,1)+IF(ISBLANK(G79),0,1)+IF(ISBLANK(H79),0,1)</f>
        <v>0</v>
      </c>
      <c r="O79" s="54">
        <f>SUM(D79:H79)</f>
        <v>0</v>
      </c>
      <c r="P79" s="54">
        <f>COUNTIF(D80:H80,"&lt;&gt;")*5-SUM(D80:H80)</f>
        <v>0</v>
      </c>
      <c r="Q79" s="54">
        <f>_xlfn.IFERROR(O79-P79,0)</f>
        <v>0</v>
      </c>
      <c r="R79" s="52"/>
      <c r="S79" s="52"/>
      <c r="T79" s="55"/>
    </row>
    <row r="80" ht="15" customHeight="1">
      <c r="A80" s="56"/>
      <c r="B80" s="52"/>
      <c r="C80" s="52"/>
      <c r="D80" s="52"/>
      <c r="E80" s="52"/>
      <c r="F80" s="52"/>
      <c r="G80" s="52"/>
      <c r="H80" s="52"/>
      <c r="I80" s="54">
        <f>IF(K80&gt;K79,1,0)</f>
        <v>0</v>
      </c>
      <c r="J80" s="54">
        <f>IF(I80=0,1,0)</f>
        <v>1</v>
      </c>
      <c r="K80" s="54">
        <f>IF(D80&gt;D79,1,0)+IF(E80&gt;E79,1,0)+IF(F80&gt;F79,1,0)+IF(G80&gt;G79,1,0)+IF(H80&gt;H79,1,0)</f>
        <v>0</v>
      </c>
      <c r="L80" s="54">
        <f>N80-K80-M80</f>
        <v>0</v>
      </c>
      <c r="M80" s="54">
        <f>K79</f>
        <v>0</v>
      </c>
      <c r="N80" s="54">
        <f>IF(ISBLANK(D80),0,1)+IF(ISBLANK(E80),0,1)+IF(ISBLANK(F80),0,1)+IF(ISBLANK(G80),0,1)+IF(ISBLANK(H80),0,1)</f>
        <v>0</v>
      </c>
      <c r="O80" s="54">
        <f>SUM(D80:H80)</f>
        <v>0</v>
      </c>
      <c r="P80" s="54">
        <f>COUNTIF(D79:H79,"&lt;&gt;")*5-SUM(D79:H79)</f>
        <v>0</v>
      </c>
      <c r="Q80" s="54">
        <f>_xlfn.IFERROR(O80-P80,0)</f>
        <v>0</v>
      </c>
      <c r="R80" s="52"/>
      <c r="S80" s="52"/>
      <c r="T80" s="55"/>
    </row>
    <row r="81" ht="15" customHeight="1">
      <c r="A81" s="51">
        <v>40</v>
      </c>
      <c r="B81" s="52"/>
      <c r="C81" s="52"/>
      <c r="D81" s="52"/>
      <c r="E81" s="52"/>
      <c r="F81" s="52"/>
      <c r="G81" s="52"/>
      <c r="H81" s="52"/>
      <c r="I81" s="54">
        <f>IF(K81&gt;K82,1,0)</f>
        <v>0</v>
      </c>
      <c r="J81" s="54">
        <f>IF(I81=0,1,0)</f>
        <v>1</v>
      </c>
      <c r="K81" s="54">
        <f>IF(D81&gt;D82,1,0)+IF(E81&gt;E82,1,0)+IF(F81&gt;F82,1,0)+IF(G81&gt;G82,1,0)+IF(H81&gt;H82,1,0)</f>
        <v>0</v>
      </c>
      <c r="L81" s="54">
        <f>N81-K81-M81</f>
        <v>0</v>
      </c>
      <c r="M81" s="54">
        <f>K82</f>
        <v>0</v>
      </c>
      <c r="N81" s="54">
        <f>IF(ISBLANK(D81),0,1)+IF(ISBLANK(E81),0,1)+IF(ISBLANK(F81),0,1)+IF(ISBLANK(G81),0,1)+IF(ISBLANK(H81),0,1)</f>
        <v>0</v>
      </c>
      <c r="O81" s="54">
        <f>SUM(D81:H81)</f>
        <v>0</v>
      </c>
      <c r="P81" s="54">
        <f>COUNTIF(D82:H82,"&lt;&gt;")*5-SUM(D82:H82)</f>
        <v>0</v>
      </c>
      <c r="Q81" s="54">
        <f>_xlfn.IFERROR(O81-P81,0)</f>
        <v>0</v>
      </c>
      <c r="R81" s="52"/>
      <c r="S81" s="52"/>
      <c r="T81" s="57"/>
    </row>
    <row r="82" ht="15" customHeight="1">
      <c r="A82" s="56"/>
      <c r="B82" s="52"/>
      <c r="C82" s="52"/>
      <c r="D82" s="52"/>
      <c r="E82" s="52"/>
      <c r="F82" s="52"/>
      <c r="G82" s="52"/>
      <c r="H82" s="52"/>
      <c r="I82" s="54">
        <f>IF(K82&gt;K81,1,0)</f>
        <v>0</v>
      </c>
      <c r="J82" s="54">
        <f>IF(I82=0,1,0)</f>
        <v>1</v>
      </c>
      <c r="K82" s="54">
        <f>IF(D82&gt;D81,1,0)+IF(E82&gt;E81,1,0)+IF(F82&gt;F81,1,0)+IF(G82&gt;G81,1,0)+IF(H82&gt;H81,1,0)</f>
        <v>0</v>
      </c>
      <c r="L82" s="54">
        <f>N82-K82-M82</f>
        <v>0</v>
      </c>
      <c r="M82" s="54">
        <f>K81</f>
        <v>0</v>
      </c>
      <c r="N82" s="54">
        <f>IF(ISBLANK(D82),0,1)+IF(ISBLANK(E82),0,1)+IF(ISBLANK(F82),0,1)+IF(ISBLANK(G82),0,1)+IF(ISBLANK(H82),0,1)</f>
        <v>0</v>
      </c>
      <c r="O82" s="54">
        <f>SUM(D82:H82)</f>
        <v>0</v>
      </c>
      <c r="P82" s="54">
        <f>COUNTIF(D81:H81,"&lt;&gt;")*5-SUM(D81:H81)</f>
        <v>0</v>
      </c>
      <c r="Q82" s="54">
        <f>_xlfn.IFERROR(O82-P82,0)</f>
        <v>0</v>
      </c>
      <c r="R82" s="52"/>
      <c r="S82" s="52"/>
      <c r="T82" s="57"/>
    </row>
    <row r="83" ht="15" customHeight="1">
      <c r="A83" s="51">
        <v>41</v>
      </c>
      <c r="B83" s="52"/>
      <c r="C83" s="52"/>
      <c r="D83" s="52"/>
      <c r="E83" s="52"/>
      <c r="F83" s="52"/>
      <c r="G83" s="52"/>
      <c r="H83" s="52"/>
      <c r="I83" s="54">
        <f>IF(K83&gt;K84,1,0)</f>
        <v>0</v>
      </c>
      <c r="J83" s="54">
        <f>IF(I83=0,1,0)</f>
        <v>1</v>
      </c>
      <c r="K83" s="54">
        <f>IF(D83&gt;D84,1,0)+IF(E83&gt;E84,1,0)+IF(F83&gt;F84,1,0)+IF(G83&gt;G84,1,0)+IF(H83&gt;H84,1,0)</f>
        <v>0</v>
      </c>
      <c r="L83" s="54">
        <f>N83-K83-M83</f>
        <v>0</v>
      </c>
      <c r="M83" s="54">
        <f>K84</f>
        <v>0</v>
      </c>
      <c r="N83" s="54">
        <f>IF(ISBLANK(D83),0,1)+IF(ISBLANK(E83),0,1)+IF(ISBLANK(F83),0,1)+IF(ISBLANK(G83),0,1)+IF(ISBLANK(H83),0,1)</f>
        <v>0</v>
      </c>
      <c r="O83" s="54">
        <f>SUM(D83:H83)</f>
        <v>0</v>
      </c>
      <c r="P83" s="54">
        <f>COUNTIF(D84:H84,"&lt;&gt;")*5-SUM(D84:H84)</f>
        <v>0</v>
      </c>
      <c r="Q83" s="54">
        <f>_xlfn.IFERROR(O83-P83,0)</f>
        <v>0</v>
      </c>
      <c r="R83" s="52"/>
      <c r="S83" s="52"/>
      <c r="T83" s="55"/>
    </row>
    <row r="84" ht="15" customHeight="1">
      <c r="A84" s="56"/>
      <c r="B84" s="52"/>
      <c r="C84" s="52"/>
      <c r="D84" s="52"/>
      <c r="E84" s="52"/>
      <c r="F84" s="52"/>
      <c r="G84" s="52"/>
      <c r="H84" s="52"/>
      <c r="I84" s="54">
        <f>IF(K84&gt;K83,1,0)</f>
        <v>0</v>
      </c>
      <c r="J84" s="54">
        <f>IF(I84=0,1,0)</f>
        <v>1</v>
      </c>
      <c r="K84" s="54">
        <f>IF(D84&gt;D83,1,0)+IF(E84&gt;E83,1,0)+IF(F84&gt;F83,1,0)+IF(G84&gt;G83,1,0)+IF(H84&gt;H83,1,0)</f>
        <v>0</v>
      </c>
      <c r="L84" s="54">
        <f>N84-K84-M84</f>
        <v>0</v>
      </c>
      <c r="M84" s="54">
        <f>K83</f>
        <v>0</v>
      </c>
      <c r="N84" s="54">
        <f>IF(ISBLANK(D84),0,1)+IF(ISBLANK(E84),0,1)+IF(ISBLANK(F84),0,1)+IF(ISBLANK(G84),0,1)+IF(ISBLANK(H84),0,1)</f>
        <v>0</v>
      </c>
      <c r="O84" s="54">
        <f>SUM(D84:H84)</f>
        <v>0</v>
      </c>
      <c r="P84" s="54">
        <f>COUNTIF(D83:H83,"&lt;&gt;")*5-SUM(D83:H83)</f>
        <v>0</v>
      </c>
      <c r="Q84" s="54">
        <f>_xlfn.IFERROR(O84-P84,0)</f>
        <v>0</v>
      </c>
      <c r="R84" s="52"/>
      <c r="S84" s="52"/>
      <c r="T84" s="55"/>
    </row>
    <row r="85" ht="15" customHeight="1">
      <c r="A85" s="51">
        <v>42</v>
      </c>
      <c r="B85" s="52"/>
      <c r="C85" s="52"/>
      <c r="D85" s="52"/>
      <c r="E85" s="52"/>
      <c r="F85" s="52"/>
      <c r="G85" s="52"/>
      <c r="H85" s="52"/>
      <c r="I85" s="54">
        <f>IF(K85&gt;K86,1,0)</f>
        <v>0</v>
      </c>
      <c r="J85" s="54">
        <f>IF(I85=0,1,0)</f>
        <v>1</v>
      </c>
      <c r="K85" s="54">
        <f>IF(D85&gt;D86,1,0)+IF(E85&gt;E86,1,0)+IF(F85&gt;F86,1,0)+IF(G85&gt;G86,1,0)+IF(H85&gt;H86,1,0)</f>
        <v>0</v>
      </c>
      <c r="L85" s="54">
        <f>N85-K85-M85</f>
        <v>0</v>
      </c>
      <c r="M85" s="54">
        <f>K86</f>
        <v>0</v>
      </c>
      <c r="N85" s="54">
        <f>IF(ISBLANK(D85),0,1)+IF(ISBLANK(E85),0,1)+IF(ISBLANK(F85),0,1)+IF(ISBLANK(G85),0,1)+IF(ISBLANK(H85),0,1)</f>
        <v>0</v>
      </c>
      <c r="O85" s="54">
        <f>SUM(D85:H85)</f>
        <v>0</v>
      </c>
      <c r="P85" s="54">
        <f>COUNTIF(D86:H86,"&lt;&gt;")*5-SUM(D86:H86)</f>
        <v>0</v>
      </c>
      <c r="Q85" s="54">
        <f>_xlfn.IFERROR(O85-P85,0)</f>
        <v>0</v>
      </c>
      <c r="R85" s="52"/>
      <c r="S85" s="52"/>
      <c r="T85" s="57"/>
    </row>
    <row r="86" ht="15" customHeight="1">
      <c r="A86" s="56"/>
      <c r="B86" s="52"/>
      <c r="C86" s="52"/>
      <c r="D86" s="52"/>
      <c r="E86" s="52"/>
      <c r="F86" s="52"/>
      <c r="G86" s="52"/>
      <c r="H86" s="52"/>
      <c r="I86" s="54">
        <f>IF(K86&gt;K85,1,0)</f>
        <v>0</v>
      </c>
      <c r="J86" s="54">
        <f>IF(I86=0,1,0)</f>
        <v>1</v>
      </c>
      <c r="K86" s="54">
        <f>IF(D86&gt;D85,1,0)+IF(E86&gt;E85,1,0)+IF(F86&gt;F85,1,0)+IF(G86&gt;G85,1,0)+IF(H86&gt;H85,1,0)</f>
        <v>0</v>
      </c>
      <c r="L86" s="54">
        <f>N86-K86-M86</f>
        <v>0</v>
      </c>
      <c r="M86" s="54">
        <f>K85</f>
        <v>0</v>
      </c>
      <c r="N86" s="54">
        <f>IF(ISBLANK(D86),0,1)+IF(ISBLANK(E86),0,1)+IF(ISBLANK(F86),0,1)+IF(ISBLANK(G86),0,1)+IF(ISBLANK(H86),0,1)</f>
        <v>0</v>
      </c>
      <c r="O86" s="54">
        <f>SUM(D86:H86)</f>
        <v>0</v>
      </c>
      <c r="P86" s="54">
        <f>COUNTIF(D85:H85,"&lt;&gt;")*5-SUM(D85:H85)</f>
        <v>0</v>
      </c>
      <c r="Q86" s="54">
        <f>_xlfn.IFERROR(O86-P86,0)</f>
        <v>0</v>
      </c>
      <c r="R86" s="52"/>
      <c r="S86" s="52"/>
      <c r="T86" s="57"/>
    </row>
    <row r="87" ht="15" customHeight="1">
      <c r="A87" s="51">
        <v>43</v>
      </c>
      <c r="B87" s="52"/>
      <c r="C87" s="52"/>
      <c r="D87" s="52"/>
      <c r="E87" s="52"/>
      <c r="F87" s="52"/>
      <c r="G87" s="52"/>
      <c r="H87" s="52"/>
      <c r="I87" s="54">
        <f>IF(K87&gt;K88,1,0)</f>
        <v>0</v>
      </c>
      <c r="J87" s="54">
        <f>IF(I87=0,1,0)</f>
        <v>1</v>
      </c>
      <c r="K87" s="54">
        <f>IF(D87&gt;D88,1,0)+IF(E87&gt;E88,1,0)+IF(F87&gt;F88,1,0)+IF(G87&gt;G88,1,0)+IF(H87&gt;H88,1,0)</f>
        <v>0</v>
      </c>
      <c r="L87" s="54">
        <f>N87-K87-M87</f>
        <v>0</v>
      </c>
      <c r="M87" s="54">
        <f>K88</f>
        <v>0</v>
      </c>
      <c r="N87" s="54">
        <f>IF(ISBLANK(D87),0,1)+IF(ISBLANK(E87),0,1)+IF(ISBLANK(F87),0,1)+IF(ISBLANK(G87),0,1)+IF(ISBLANK(H87),0,1)</f>
        <v>0</v>
      </c>
      <c r="O87" s="54">
        <f>SUM(D87:H87)</f>
        <v>0</v>
      </c>
      <c r="P87" s="54">
        <f>COUNTIF(D88:H88,"&lt;&gt;")*5-SUM(D88:H88)</f>
        <v>0</v>
      </c>
      <c r="Q87" s="54">
        <f>_xlfn.IFERROR(O87-P87,0)</f>
        <v>0</v>
      </c>
      <c r="R87" s="52"/>
      <c r="S87" s="52"/>
      <c r="T87" s="55"/>
    </row>
    <row r="88" ht="15" customHeight="1">
      <c r="A88" s="56"/>
      <c r="B88" s="52"/>
      <c r="C88" s="52"/>
      <c r="D88" s="52"/>
      <c r="E88" s="52"/>
      <c r="F88" s="52"/>
      <c r="G88" s="52"/>
      <c r="H88" s="52"/>
      <c r="I88" s="54">
        <f>IF(K88&gt;K87,1,0)</f>
        <v>0</v>
      </c>
      <c r="J88" s="54">
        <f>IF(I88=0,1,0)</f>
        <v>1</v>
      </c>
      <c r="K88" s="54">
        <f>IF(D88&gt;D87,1,0)+IF(E88&gt;E87,1,0)+IF(F88&gt;F87,1,0)+IF(G88&gt;G87,1,0)+IF(H88&gt;H87,1,0)</f>
        <v>0</v>
      </c>
      <c r="L88" s="54">
        <f>N88-K88-M88</f>
        <v>0</v>
      </c>
      <c r="M88" s="54">
        <f>K87</f>
        <v>0</v>
      </c>
      <c r="N88" s="54">
        <f>IF(ISBLANK(D88),0,1)+IF(ISBLANK(E88),0,1)+IF(ISBLANK(F88),0,1)+IF(ISBLANK(G88),0,1)+IF(ISBLANK(H88),0,1)</f>
        <v>0</v>
      </c>
      <c r="O88" s="54">
        <f>SUM(D88:H88)</f>
        <v>0</v>
      </c>
      <c r="P88" s="54">
        <f>COUNTIF(D87:H87,"&lt;&gt;")*5-SUM(D87:H87)</f>
        <v>0</v>
      </c>
      <c r="Q88" s="54">
        <f>_xlfn.IFERROR(O88-P88,0)</f>
        <v>0</v>
      </c>
      <c r="R88" s="52"/>
      <c r="S88" s="52"/>
      <c r="T88" s="55"/>
    </row>
    <row r="89" ht="15" customHeight="1">
      <c r="A89" s="51">
        <v>44</v>
      </c>
      <c r="B89" s="52"/>
      <c r="C89" s="52"/>
      <c r="D89" s="52"/>
      <c r="E89" s="52"/>
      <c r="F89" s="52"/>
      <c r="G89" s="52"/>
      <c r="H89" s="52"/>
      <c r="I89" s="54">
        <f>IF(K89&gt;K90,1,0)</f>
        <v>0</v>
      </c>
      <c r="J89" s="54">
        <f>IF(I89=0,1,0)</f>
        <v>1</v>
      </c>
      <c r="K89" s="54">
        <f>IF(D89&gt;D90,1,0)+IF(E89&gt;E90,1,0)+IF(F89&gt;F90,1,0)+IF(G89&gt;G90,1,0)+IF(H89&gt;H90,1,0)</f>
        <v>0</v>
      </c>
      <c r="L89" s="54">
        <f>N89-K89-M89</f>
        <v>0</v>
      </c>
      <c r="M89" s="54">
        <f>K90</f>
        <v>0</v>
      </c>
      <c r="N89" s="54">
        <f>IF(ISBLANK(D89),0,1)+IF(ISBLANK(E89),0,1)+IF(ISBLANK(F89),0,1)+IF(ISBLANK(G89),0,1)+IF(ISBLANK(H89),0,1)</f>
        <v>0</v>
      </c>
      <c r="O89" s="54">
        <f>SUM(D89:H89)</f>
        <v>0</v>
      </c>
      <c r="P89" s="54">
        <f>COUNTIF(D90:H90,"&lt;&gt;")*5-SUM(D90:H90)</f>
        <v>0</v>
      </c>
      <c r="Q89" s="54">
        <f>_xlfn.IFERROR(O89-P89,0)</f>
        <v>0</v>
      </c>
      <c r="R89" s="52"/>
      <c r="S89" s="52"/>
      <c r="T89" s="57"/>
    </row>
    <row r="90" ht="15" customHeight="1">
      <c r="A90" s="56"/>
      <c r="B90" s="52"/>
      <c r="C90" s="52"/>
      <c r="D90" s="52"/>
      <c r="E90" s="52"/>
      <c r="F90" s="52"/>
      <c r="G90" s="52"/>
      <c r="H90" s="52"/>
      <c r="I90" s="54">
        <f>IF(K90&gt;K89,1,0)</f>
        <v>0</v>
      </c>
      <c r="J90" s="54">
        <f>IF(I90=0,1,0)</f>
        <v>1</v>
      </c>
      <c r="K90" s="54">
        <f>IF(D90&gt;D89,1,0)+IF(E90&gt;E89,1,0)+IF(F90&gt;F89,1,0)+IF(G90&gt;G89,1,0)+IF(H90&gt;H89,1,0)</f>
        <v>0</v>
      </c>
      <c r="L90" s="54">
        <f>N90-K90-M90</f>
        <v>0</v>
      </c>
      <c r="M90" s="54">
        <f>K89</f>
        <v>0</v>
      </c>
      <c r="N90" s="54">
        <f>IF(ISBLANK(D90),0,1)+IF(ISBLANK(E90),0,1)+IF(ISBLANK(F90),0,1)+IF(ISBLANK(G90),0,1)+IF(ISBLANK(H90),0,1)</f>
        <v>0</v>
      </c>
      <c r="O90" s="54">
        <f>SUM(D90:H90)</f>
        <v>0</v>
      </c>
      <c r="P90" s="54">
        <f>COUNTIF(D89:H89,"&lt;&gt;")*5-SUM(D89:H89)</f>
        <v>0</v>
      </c>
      <c r="Q90" s="54">
        <f>_xlfn.IFERROR(O90-P90,0)</f>
        <v>0</v>
      </c>
      <c r="R90" s="52"/>
      <c r="S90" s="52"/>
      <c r="T90" s="57"/>
    </row>
    <row r="91" ht="15" customHeight="1">
      <c r="A91" s="51">
        <v>45</v>
      </c>
      <c r="B91" s="52"/>
      <c r="C91" s="52"/>
      <c r="D91" s="52"/>
      <c r="E91" s="52"/>
      <c r="F91" s="52"/>
      <c r="G91" s="52"/>
      <c r="H91" s="52"/>
      <c r="I91" s="54">
        <f>IF(K91&gt;K92,1,0)</f>
        <v>0</v>
      </c>
      <c r="J91" s="54">
        <f>IF(I91=0,1,0)</f>
        <v>1</v>
      </c>
      <c r="K91" s="54">
        <f>IF(D91&gt;D92,1,0)+IF(E91&gt;E92,1,0)+IF(F91&gt;F92,1,0)+IF(G91&gt;G92,1,0)+IF(H91&gt;H92,1,0)</f>
        <v>0</v>
      </c>
      <c r="L91" s="54">
        <f>N91-K91-M91</f>
        <v>0</v>
      </c>
      <c r="M91" s="54">
        <f>K92</f>
        <v>0</v>
      </c>
      <c r="N91" s="54">
        <f>IF(ISBLANK(D91),0,1)+IF(ISBLANK(E91),0,1)+IF(ISBLANK(F91),0,1)+IF(ISBLANK(G91),0,1)+IF(ISBLANK(H91),0,1)</f>
        <v>0</v>
      </c>
      <c r="O91" s="54">
        <f>SUM(D91:H91)</f>
        <v>0</v>
      </c>
      <c r="P91" s="54">
        <f>COUNTIF(D92:H92,"&lt;&gt;")*5-SUM(D92:H92)</f>
        <v>0</v>
      </c>
      <c r="Q91" s="54">
        <f>_xlfn.IFERROR(O91-P91,0)</f>
        <v>0</v>
      </c>
      <c r="R91" s="52"/>
      <c r="S91" s="52"/>
      <c r="T91" s="55"/>
    </row>
    <row r="92" ht="15" customHeight="1">
      <c r="A92" s="56"/>
      <c r="B92" s="52"/>
      <c r="C92" s="52"/>
      <c r="D92" s="52"/>
      <c r="E92" s="52"/>
      <c r="F92" s="52"/>
      <c r="G92" s="52"/>
      <c r="H92" s="52"/>
      <c r="I92" s="54">
        <f>IF(K92&gt;K91,1,0)</f>
        <v>0</v>
      </c>
      <c r="J92" s="54">
        <f>IF(I92=0,1,0)</f>
        <v>1</v>
      </c>
      <c r="K92" s="54">
        <f>IF(D92&gt;D91,1,0)+IF(E92&gt;E91,1,0)+IF(F92&gt;F91,1,0)+IF(G92&gt;G91,1,0)+IF(H92&gt;H91,1,0)</f>
        <v>0</v>
      </c>
      <c r="L92" s="54">
        <f>N92-K92-M92</f>
        <v>0</v>
      </c>
      <c r="M92" s="54">
        <f>K91</f>
        <v>0</v>
      </c>
      <c r="N92" s="54">
        <f>IF(ISBLANK(D92),0,1)+IF(ISBLANK(E92),0,1)+IF(ISBLANK(F92),0,1)+IF(ISBLANK(G92),0,1)+IF(ISBLANK(H92),0,1)</f>
        <v>0</v>
      </c>
      <c r="O92" s="54">
        <f>SUM(D92:H92)</f>
        <v>0</v>
      </c>
      <c r="P92" s="54">
        <f>COUNTIF(D91:H91,"&lt;&gt;")*5-SUM(D91:H91)</f>
        <v>0</v>
      </c>
      <c r="Q92" s="54">
        <f>_xlfn.IFERROR(O92-P92,0)</f>
        <v>0</v>
      </c>
      <c r="R92" s="52"/>
      <c r="S92" s="52"/>
      <c r="T92" s="55"/>
    </row>
    <row r="93" ht="15" customHeight="1">
      <c r="A93" s="51">
        <v>46</v>
      </c>
      <c r="B93" s="52"/>
      <c r="C93" s="52"/>
      <c r="D93" s="52"/>
      <c r="E93" s="52"/>
      <c r="F93" s="52"/>
      <c r="G93" s="52"/>
      <c r="H93" s="52"/>
      <c r="I93" s="54">
        <f>IF(K93&gt;K94,1,0)</f>
        <v>0</v>
      </c>
      <c r="J93" s="54">
        <f>IF(I93=0,1,0)</f>
        <v>1</v>
      </c>
      <c r="K93" s="54">
        <f>IF(D93&gt;D94,1,0)+IF(E93&gt;E94,1,0)+IF(F93&gt;F94,1,0)+IF(G93&gt;G94,1,0)+IF(H93&gt;H94,1,0)</f>
        <v>0</v>
      </c>
      <c r="L93" s="54">
        <f>N93-K93-M93</f>
        <v>0</v>
      </c>
      <c r="M93" s="54">
        <f>K94</f>
        <v>0</v>
      </c>
      <c r="N93" s="54">
        <f>IF(ISBLANK(D93),0,1)+IF(ISBLANK(E93),0,1)+IF(ISBLANK(F93),0,1)+IF(ISBLANK(G93),0,1)+IF(ISBLANK(H93),0,1)</f>
        <v>0</v>
      </c>
      <c r="O93" s="54">
        <f>SUM(D93:H93)</f>
        <v>0</v>
      </c>
      <c r="P93" s="54">
        <f>COUNTIF(D94:H94,"&lt;&gt;")*5-SUM(D94:H94)</f>
        <v>0</v>
      </c>
      <c r="Q93" s="54">
        <f>_xlfn.IFERROR(O93-P93,0)</f>
        <v>0</v>
      </c>
      <c r="R93" s="52"/>
      <c r="S93" s="52"/>
      <c r="T93" s="57"/>
    </row>
    <row r="94" ht="15" customHeight="1">
      <c r="A94" s="56"/>
      <c r="B94" s="52"/>
      <c r="C94" s="52"/>
      <c r="D94" s="52"/>
      <c r="E94" s="52"/>
      <c r="F94" s="52"/>
      <c r="G94" s="52"/>
      <c r="H94" s="52"/>
      <c r="I94" s="54">
        <f>IF(K94&gt;K93,1,0)</f>
        <v>0</v>
      </c>
      <c r="J94" s="54">
        <f>IF(I94=0,1,0)</f>
        <v>1</v>
      </c>
      <c r="K94" s="54">
        <f>IF(D94&gt;D93,1,0)+IF(E94&gt;E93,1,0)+IF(F94&gt;F93,1,0)+IF(G94&gt;G93,1,0)+IF(H94&gt;H93,1,0)</f>
        <v>0</v>
      </c>
      <c r="L94" s="54">
        <f>N94-K94-M94</f>
        <v>0</v>
      </c>
      <c r="M94" s="54">
        <f>K93</f>
        <v>0</v>
      </c>
      <c r="N94" s="54">
        <f>IF(ISBLANK(D94),0,1)+IF(ISBLANK(E94),0,1)+IF(ISBLANK(F94),0,1)+IF(ISBLANK(G94),0,1)+IF(ISBLANK(H94),0,1)</f>
        <v>0</v>
      </c>
      <c r="O94" s="54">
        <f>SUM(D94:H94)</f>
        <v>0</v>
      </c>
      <c r="P94" s="54">
        <f>COUNTIF(D93:H93,"&lt;&gt;")*5-SUM(D93:H93)</f>
        <v>0</v>
      </c>
      <c r="Q94" s="54">
        <f>_xlfn.IFERROR(O94-P94,0)</f>
        <v>0</v>
      </c>
      <c r="R94" s="52"/>
      <c r="S94" s="52"/>
      <c r="T94" s="57"/>
    </row>
    <row r="95" ht="15" customHeight="1">
      <c r="A95" s="51">
        <v>47</v>
      </c>
      <c r="B95" s="52"/>
      <c r="C95" s="52"/>
      <c r="D95" s="52"/>
      <c r="E95" s="52"/>
      <c r="F95" s="52"/>
      <c r="G95" s="52"/>
      <c r="H95" s="52"/>
      <c r="I95" s="54">
        <f>IF(K95&gt;K96,1,0)</f>
        <v>0</v>
      </c>
      <c r="J95" s="54">
        <f>IF(I95=0,1,0)</f>
        <v>1</v>
      </c>
      <c r="K95" s="54">
        <f>IF(D95&gt;D96,1,0)+IF(E95&gt;E96,1,0)+IF(F95&gt;F96,1,0)+IF(G95&gt;G96,1,0)+IF(H95&gt;H96,1,0)</f>
        <v>0</v>
      </c>
      <c r="L95" s="54">
        <f>N95-K95-M95</f>
        <v>0</v>
      </c>
      <c r="M95" s="54">
        <f>K96</f>
        <v>0</v>
      </c>
      <c r="N95" s="54">
        <f>IF(ISBLANK(D95),0,1)+IF(ISBLANK(E95),0,1)+IF(ISBLANK(F95),0,1)+IF(ISBLANK(G95),0,1)+IF(ISBLANK(H95),0,1)</f>
        <v>0</v>
      </c>
      <c r="O95" s="54">
        <f>SUM(D95:H95)</f>
        <v>0</v>
      </c>
      <c r="P95" s="54">
        <f>COUNTIF(D96:H96,"&lt;&gt;")*5-SUM(D96:H96)</f>
        <v>0</v>
      </c>
      <c r="Q95" s="54">
        <f>_xlfn.IFERROR(O95-P95,0)</f>
        <v>0</v>
      </c>
      <c r="R95" s="52"/>
      <c r="S95" s="52"/>
      <c r="T95" s="55"/>
    </row>
    <row r="96" ht="15" customHeight="1">
      <c r="A96" s="56"/>
      <c r="B96" s="52"/>
      <c r="C96" s="52"/>
      <c r="D96" s="52"/>
      <c r="E96" s="52"/>
      <c r="F96" s="52"/>
      <c r="G96" s="52"/>
      <c r="H96" s="52"/>
      <c r="I96" s="54">
        <f>IF(K96&gt;K95,1,0)</f>
        <v>0</v>
      </c>
      <c r="J96" s="54">
        <f>IF(I96=0,1,0)</f>
        <v>1</v>
      </c>
      <c r="K96" s="54">
        <f>IF(D96&gt;D95,1,0)+IF(E96&gt;E95,1,0)+IF(F96&gt;F95,1,0)+IF(G96&gt;G95,1,0)+IF(H96&gt;H95,1,0)</f>
        <v>0</v>
      </c>
      <c r="L96" s="54">
        <f>N96-K96-M96</f>
        <v>0</v>
      </c>
      <c r="M96" s="54">
        <f>K95</f>
        <v>0</v>
      </c>
      <c r="N96" s="54">
        <f>IF(ISBLANK(D96),0,1)+IF(ISBLANK(E96),0,1)+IF(ISBLANK(F96),0,1)+IF(ISBLANK(G96),0,1)+IF(ISBLANK(H96),0,1)</f>
        <v>0</v>
      </c>
      <c r="O96" s="54">
        <f>SUM(D96:H96)</f>
        <v>0</v>
      </c>
      <c r="P96" s="54">
        <f>COUNTIF(D95:H95,"&lt;&gt;")*5-SUM(D95:H95)</f>
        <v>0</v>
      </c>
      <c r="Q96" s="54">
        <f>_xlfn.IFERROR(O96-P96,0)</f>
        <v>0</v>
      </c>
      <c r="R96" s="52"/>
      <c r="S96" s="52"/>
      <c r="T96" s="55"/>
    </row>
    <row r="97" ht="15" customHeight="1">
      <c r="A97" s="51">
        <v>48</v>
      </c>
      <c r="B97" s="52"/>
      <c r="C97" s="52"/>
      <c r="D97" s="52"/>
      <c r="E97" s="52"/>
      <c r="F97" s="52"/>
      <c r="G97" s="52"/>
      <c r="H97" s="52"/>
      <c r="I97" s="54">
        <f>IF(K97&gt;K98,1,0)</f>
        <v>0</v>
      </c>
      <c r="J97" s="54">
        <f>IF(I97=0,1,0)</f>
        <v>1</v>
      </c>
      <c r="K97" s="54">
        <f>IF(D97&gt;D98,1,0)+IF(E97&gt;E98,1,0)+IF(F97&gt;F98,1,0)+IF(G97&gt;G98,1,0)+IF(H97&gt;H98,1,0)</f>
        <v>0</v>
      </c>
      <c r="L97" s="54">
        <f>N97-K97-M97</f>
        <v>0</v>
      </c>
      <c r="M97" s="54">
        <f>K98</f>
        <v>0</v>
      </c>
      <c r="N97" s="54">
        <f>IF(ISBLANK(D97),0,1)+IF(ISBLANK(E97),0,1)+IF(ISBLANK(F97),0,1)+IF(ISBLANK(G97),0,1)+IF(ISBLANK(H97),0,1)</f>
        <v>0</v>
      </c>
      <c r="O97" s="54">
        <f>SUM(D97:H97)</f>
        <v>0</v>
      </c>
      <c r="P97" s="54">
        <f>COUNTIF(D98:H98,"&lt;&gt;")*5-SUM(D98:H98)</f>
        <v>0</v>
      </c>
      <c r="Q97" s="54">
        <f>_xlfn.IFERROR(O97-P97,0)</f>
        <v>0</v>
      </c>
      <c r="R97" s="52"/>
      <c r="S97" s="52"/>
      <c r="T97" s="57"/>
    </row>
    <row r="98" ht="15" customHeight="1">
      <c r="A98" s="56"/>
      <c r="B98" s="52"/>
      <c r="C98" s="52"/>
      <c r="D98" s="52"/>
      <c r="E98" s="52"/>
      <c r="F98" s="52"/>
      <c r="G98" s="52"/>
      <c r="H98" s="52"/>
      <c r="I98" s="54">
        <f>IF(K98&gt;K97,1,0)</f>
        <v>0</v>
      </c>
      <c r="J98" s="54">
        <f>IF(I98=0,1,0)</f>
        <v>1</v>
      </c>
      <c r="K98" s="54">
        <f>IF(D98&gt;D97,1,0)+IF(E98&gt;E97,1,0)+IF(F98&gt;F97,1,0)+IF(G98&gt;G97,1,0)+IF(H98&gt;H97,1,0)</f>
        <v>0</v>
      </c>
      <c r="L98" s="54">
        <f>N98-K98-M98</f>
        <v>0</v>
      </c>
      <c r="M98" s="54">
        <f>K97</f>
        <v>0</v>
      </c>
      <c r="N98" s="54">
        <f>IF(ISBLANK(D98),0,1)+IF(ISBLANK(E98),0,1)+IF(ISBLANK(F98),0,1)+IF(ISBLANK(G98),0,1)+IF(ISBLANK(H98),0,1)</f>
        <v>0</v>
      </c>
      <c r="O98" s="54">
        <f>SUM(D98:H98)</f>
        <v>0</v>
      </c>
      <c r="P98" s="54">
        <f>COUNTIF(D97:H97,"&lt;&gt;")*5-SUM(D97:H97)</f>
        <v>0</v>
      </c>
      <c r="Q98" s="54">
        <f>_xlfn.IFERROR(O98-P98,0)</f>
        <v>0</v>
      </c>
      <c r="R98" s="52"/>
      <c r="S98" s="52"/>
      <c r="T98" s="57"/>
    </row>
    <row r="99" ht="15" customHeight="1">
      <c r="A99" s="51">
        <v>49</v>
      </c>
      <c r="B99" s="52"/>
      <c r="C99" s="52"/>
      <c r="D99" s="52"/>
      <c r="E99" s="52"/>
      <c r="F99" s="52"/>
      <c r="G99" s="52"/>
      <c r="H99" s="52"/>
      <c r="I99" s="54">
        <f>IF(K99&gt;K100,1,0)</f>
        <v>0</v>
      </c>
      <c r="J99" s="54">
        <f>IF(I99=0,1,0)</f>
        <v>1</v>
      </c>
      <c r="K99" s="54">
        <f>IF(D99&gt;D100,1,0)+IF(E99&gt;E100,1,0)+IF(F99&gt;F100,1,0)+IF(G99&gt;G100,1,0)+IF(H99&gt;H100,1,0)</f>
        <v>0</v>
      </c>
      <c r="L99" s="54">
        <f>N99-K99-M99</f>
        <v>0</v>
      </c>
      <c r="M99" s="54">
        <f>K100</f>
        <v>0</v>
      </c>
      <c r="N99" s="54">
        <f>IF(ISBLANK(D99),0,1)+IF(ISBLANK(E99),0,1)+IF(ISBLANK(F99),0,1)+IF(ISBLANK(G99),0,1)+IF(ISBLANK(H99),0,1)</f>
        <v>0</v>
      </c>
      <c r="O99" s="54">
        <f>SUM(D99:H99)</f>
        <v>0</v>
      </c>
      <c r="P99" s="54">
        <f>COUNTIF(D100:H100,"&lt;&gt;")*5-SUM(D100:H100)</f>
        <v>0</v>
      </c>
      <c r="Q99" s="54">
        <f>_xlfn.IFERROR(O99-P99,0)</f>
        <v>0</v>
      </c>
      <c r="R99" s="52"/>
      <c r="S99" s="52"/>
      <c r="T99" s="55"/>
    </row>
    <row r="100" ht="15" customHeight="1">
      <c r="A100" s="56"/>
      <c r="B100" s="52"/>
      <c r="C100" s="52"/>
      <c r="D100" s="52"/>
      <c r="E100" s="52"/>
      <c r="F100" s="52"/>
      <c r="G100" s="52"/>
      <c r="H100" s="52"/>
      <c r="I100" s="54">
        <f>IF(K100&gt;K99,1,0)</f>
        <v>0</v>
      </c>
      <c r="J100" s="54">
        <f>IF(I100=0,1,0)</f>
        <v>1</v>
      </c>
      <c r="K100" s="54">
        <f>IF(D100&gt;D99,1,0)+IF(E100&gt;E99,1,0)+IF(F100&gt;F99,1,0)+IF(G100&gt;G99,1,0)+IF(H100&gt;H99,1,0)</f>
        <v>0</v>
      </c>
      <c r="L100" s="54">
        <f>N100-K100-M100</f>
        <v>0</v>
      </c>
      <c r="M100" s="54">
        <f>K99</f>
        <v>0</v>
      </c>
      <c r="N100" s="54">
        <f>IF(ISBLANK(D100),0,1)+IF(ISBLANK(E100),0,1)+IF(ISBLANK(F100),0,1)+IF(ISBLANK(G100),0,1)+IF(ISBLANK(H100),0,1)</f>
        <v>0</v>
      </c>
      <c r="O100" s="54">
        <f>SUM(D100:H100)</f>
        <v>0</v>
      </c>
      <c r="P100" s="54">
        <f>COUNTIF(D99:H99,"&lt;&gt;")*5-SUM(D99:H99)</f>
        <v>0</v>
      </c>
      <c r="Q100" s="54">
        <f>_xlfn.IFERROR(O100-P100,0)</f>
        <v>0</v>
      </c>
      <c r="R100" s="52"/>
      <c r="S100" s="52"/>
      <c r="T100" s="55"/>
    </row>
    <row r="101" ht="15" customHeight="1">
      <c r="A101" s="51">
        <v>50</v>
      </c>
      <c r="B101" s="52"/>
      <c r="C101" s="52"/>
      <c r="D101" s="52"/>
      <c r="E101" s="52"/>
      <c r="F101" s="52"/>
      <c r="G101" s="52"/>
      <c r="H101" s="52"/>
      <c r="I101" s="54">
        <f>IF(K101&gt;K102,1,0)</f>
        <v>0</v>
      </c>
      <c r="J101" s="54">
        <f>IF(I101=0,1,0)</f>
        <v>1</v>
      </c>
      <c r="K101" s="54">
        <f>IF(D101&gt;D102,1,0)+IF(E101&gt;E102,1,0)+IF(F101&gt;F102,1,0)+IF(G101&gt;G102,1,0)+IF(H101&gt;H102,1,0)</f>
        <v>0</v>
      </c>
      <c r="L101" s="54">
        <f>N101-K101-M101</f>
        <v>0</v>
      </c>
      <c r="M101" s="54">
        <f>K102</f>
        <v>0</v>
      </c>
      <c r="N101" s="54">
        <f>IF(ISBLANK(D101),0,1)+IF(ISBLANK(E101),0,1)+IF(ISBLANK(F101),0,1)+IF(ISBLANK(G101),0,1)+IF(ISBLANK(H101),0,1)</f>
        <v>0</v>
      </c>
      <c r="O101" s="54">
        <f>SUM(D101:H101)</f>
        <v>0</v>
      </c>
      <c r="P101" s="54">
        <f>COUNTIF(D102:H102,"&lt;&gt;")*5-SUM(D102:H102)</f>
        <v>0</v>
      </c>
      <c r="Q101" s="54">
        <f>_xlfn.IFERROR(O101-P101,0)</f>
        <v>0</v>
      </c>
      <c r="R101" s="52"/>
      <c r="S101" s="52"/>
      <c r="T101" s="57"/>
    </row>
    <row r="102" ht="15" customHeight="1">
      <c r="A102" s="56"/>
      <c r="B102" s="52"/>
      <c r="C102" s="52"/>
      <c r="D102" s="52"/>
      <c r="E102" s="52"/>
      <c r="F102" s="52"/>
      <c r="G102" s="52"/>
      <c r="H102" s="52"/>
      <c r="I102" s="54">
        <f>IF(K102&gt;K101,1,0)</f>
        <v>0</v>
      </c>
      <c r="J102" s="54">
        <f>IF(I102=0,1,0)</f>
        <v>1</v>
      </c>
      <c r="K102" s="54">
        <f>IF(D102&gt;D101,1,0)+IF(E102&gt;E101,1,0)+IF(F102&gt;F101,1,0)+IF(G102&gt;G101,1,0)+IF(H102&gt;H101,1,0)</f>
        <v>0</v>
      </c>
      <c r="L102" s="54">
        <f>N102-K102-M102</f>
        <v>0</v>
      </c>
      <c r="M102" s="54">
        <f>K101</f>
        <v>0</v>
      </c>
      <c r="N102" s="54">
        <f>IF(ISBLANK(D102),0,1)+IF(ISBLANK(E102),0,1)+IF(ISBLANK(F102),0,1)+IF(ISBLANK(G102),0,1)+IF(ISBLANK(H102),0,1)</f>
        <v>0</v>
      </c>
      <c r="O102" s="54">
        <f>SUM(D102:H102)</f>
        <v>0</v>
      </c>
      <c r="P102" s="54">
        <f>COUNTIF(D101:H101,"&lt;&gt;")*5-SUM(D101:H101)</f>
        <v>0</v>
      </c>
      <c r="Q102" s="54">
        <f>_xlfn.IFERROR(O102-P102,0)</f>
        <v>0</v>
      </c>
      <c r="R102" s="52"/>
      <c r="S102" s="52"/>
      <c r="T102" s="57"/>
    </row>
    <row r="103" ht="15" customHeight="1">
      <c r="A103" s="51">
        <v>51</v>
      </c>
      <c r="B103" s="52"/>
      <c r="C103" s="52"/>
      <c r="D103" s="52"/>
      <c r="E103" s="52"/>
      <c r="F103" s="52"/>
      <c r="G103" s="52"/>
      <c r="H103" s="52"/>
      <c r="I103" s="54">
        <f>IF(K103&gt;K104,1,0)</f>
        <v>0</v>
      </c>
      <c r="J103" s="54">
        <f>IF(I103=0,1,0)</f>
        <v>1</v>
      </c>
      <c r="K103" s="54">
        <f>IF(D103&gt;D104,1,0)+IF(E103&gt;E104,1,0)+IF(F103&gt;F104,1,0)+IF(G103&gt;G104,1,0)+IF(H103&gt;H104,1,0)</f>
        <v>0</v>
      </c>
      <c r="L103" s="54">
        <f>N103-K103-M103</f>
        <v>0</v>
      </c>
      <c r="M103" s="54">
        <f>K104</f>
        <v>0</v>
      </c>
      <c r="N103" s="54">
        <f>IF(ISBLANK(D103),0,1)+IF(ISBLANK(E103),0,1)+IF(ISBLANK(F103),0,1)+IF(ISBLANK(G103),0,1)+IF(ISBLANK(H103),0,1)</f>
        <v>0</v>
      </c>
      <c r="O103" s="54">
        <f>SUM(D103:H103)</f>
        <v>0</v>
      </c>
      <c r="P103" s="54">
        <f>COUNTIF(D104:H104,"&lt;&gt;")*5-SUM(D104:H104)</f>
        <v>0</v>
      </c>
      <c r="Q103" s="54">
        <f>_xlfn.IFERROR(O103-P103,0)</f>
        <v>0</v>
      </c>
      <c r="R103" s="52"/>
      <c r="S103" s="52"/>
      <c r="T103" s="55"/>
    </row>
    <row r="104" ht="15" customHeight="1">
      <c r="A104" s="56"/>
      <c r="B104" s="52"/>
      <c r="C104" s="52"/>
      <c r="D104" s="52"/>
      <c r="E104" s="52"/>
      <c r="F104" s="52"/>
      <c r="G104" s="52"/>
      <c r="H104" s="52"/>
      <c r="I104" s="54">
        <f>IF(K104&gt;K103,1,0)</f>
        <v>0</v>
      </c>
      <c r="J104" s="54">
        <f>IF(I104=0,1,0)</f>
        <v>1</v>
      </c>
      <c r="K104" s="54">
        <f>IF(D104&gt;D103,1,0)+IF(E104&gt;E103,1,0)+IF(F104&gt;F103,1,0)+IF(G104&gt;G103,1,0)+IF(H104&gt;H103,1,0)</f>
        <v>0</v>
      </c>
      <c r="L104" s="54">
        <f>N104-K104-M104</f>
        <v>0</v>
      </c>
      <c r="M104" s="54">
        <f>K103</f>
        <v>0</v>
      </c>
      <c r="N104" s="54">
        <f>IF(ISBLANK(D104),0,1)+IF(ISBLANK(E104),0,1)+IF(ISBLANK(F104),0,1)+IF(ISBLANK(G104),0,1)+IF(ISBLANK(H104),0,1)</f>
        <v>0</v>
      </c>
      <c r="O104" s="54">
        <f>SUM(D104:H104)</f>
        <v>0</v>
      </c>
      <c r="P104" s="54">
        <f>COUNTIF(D103:H103,"&lt;&gt;")*5-SUM(D103:H103)</f>
        <v>0</v>
      </c>
      <c r="Q104" s="54">
        <f>_xlfn.IFERROR(O104-P104,0)</f>
        <v>0</v>
      </c>
      <c r="R104" s="52"/>
      <c r="S104" s="52"/>
      <c r="T104" s="55"/>
    </row>
    <row r="105" ht="15" customHeight="1">
      <c r="A105" s="51">
        <v>52</v>
      </c>
      <c r="B105" s="52"/>
      <c r="C105" s="52"/>
      <c r="D105" s="52"/>
      <c r="E105" s="52"/>
      <c r="F105" s="52"/>
      <c r="G105" s="52"/>
      <c r="H105" s="52"/>
      <c r="I105" s="54">
        <f>IF(K105&gt;K106,1,0)</f>
        <v>0</v>
      </c>
      <c r="J105" s="54">
        <f>IF(I105=0,1,0)</f>
        <v>1</v>
      </c>
      <c r="K105" s="54">
        <f>IF(D105&gt;D106,1,0)+IF(E105&gt;E106,1,0)+IF(F105&gt;F106,1,0)+IF(G105&gt;G106,1,0)+IF(H105&gt;H106,1,0)</f>
        <v>0</v>
      </c>
      <c r="L105" s="54">
        <f>N105-K105-M105</f>
        <v>0</v>
      </c>
      <c r="M105" s="54">
        <f>K106</f>
        <v>0</v>
      </c>
      <c r="N105" s="54">
        <f>IF(ISBLANK(D105),0,1)+IF(ISBLANK(E105),0,1)+IF(ISBLANK(F105),0,1)+IF(ISBLANK(G105),0,1)+IF(ISBLANK(H105),0,1)</f>
        <v>0</v>
      </c>
      <c r="O105" s="54">
        <f>SUM(D105:H105)</f>
        <v>0</v>
      </c>
      <c r="P105" s="54">
        <f>COUNTIF(D106:H106,"&lt;&gt;")*5-SUM(D106:H106)</f>
        <v>0</v>
      </c>
      <c r="Q105" s="54">
        <f>_xlfn.IFERROR(O105-P105,0)</f>
        <v>0</v>
      </c>
      <c r="R105" s="52"/>
      <c r="S105" s="52"/>
      <c r="T105" s="57"/>
    </row>
    <row r="106" ht="15" customHeight="1">
      <c r="A106" s="56"/>
      <c r="B106" s="52"/>
      <c r="C106" s="52"/>
      <c r="D106" s="52"/>
      <c r="E106" s="52"/>
      <c r="F106" s="52"/>
      <c r="G106" s="52"/>
      <c r="H106" s="52"/>
      <c r="I106" s="54">
        <f>IF(K106&gt;K105,1,0)</f>
        <v>0</v>
      </c>
      <c r="J106" s="54">
        <f>IF(I106=0,1,0)</f>
        <v>1</v>
      </c>
      <c r="K106" s="54">
        <f>IF(D106&gt;D105,1,0)+IF(E106&gt;E105,1,0)+IF(F106&gt;F105,1,0)+IF(G106&gt;G105,1,0)+IF(H106&gt;H105,1,0)</f>
        <v>0</v>
      </c>
      <c r="L106" s="54">
        <f>N106-K106-M106</f>
        <v>0</v>
      </c>
      <c r="M106" s="54">
        <f>K105</f>
        <v>0</v>
      </c>
      <c r="N106" s="54">
        <f>IF(ISBLANK(D106),0,1)+IF(ISBLANK(E106),0,1)+IF(ISBLANK(F106),0,1)+IF(ISBLANK(G106),0,1)+IF(ISBLANK(H106),0,1)</f>
        <v>0</v>
      </c>
      <c r="O106" s="54">
        <f>SUM(D106:H106)</f>
        <v>0</v>
      </c>
      <c r="P106" s="54">
        <f>COUNTIF(D105:H105,"&lt;&gt;")*5-SUM(D105:H105)</f>
        <v>0</v>
      </c>
      <c r="Q106" s="54">
        <f>_xlfn.IFERROR(O106-P106,0)</f>
        <v>0</v>
      </c>
      <c r="R106" s="52"/>
      <c r="S106" s="52"/>
      <c r="T106" s="57"/>
    </row>
    <row r="107" ht="15" customHeight="1">
      <c r="A107" s="51">
        <v>53</v>
      </c>
      <c r="B107" s="52"/>
      <c r="C107" s="52"/>
      <c r="D107" s="52"/>
      <c r="E107" s="52"/>
      <c r="F107" s="52"/>
      <c r="G107" s="52"/>
      <c r="H107" s="52"/>
      <c r="I107" s="54">
        <f>IF(K107&gt;K108,1,0)</f>
        <v>0</v>
      </c>
      <c r="J107" s="54">
        <f>IF(I107=0,1,0)</f>
        <v>1</v>
      </c>
      <c r="K107" s="54">
        <f>IF(D107&gt;D108,1,0)+IF(E107&gt;E108,1,0)+IF(F107&gt;F108,1,0)+IF(G107&gt;G108,1,0)+IF(H107&gt;H108,1,0)</f>
        <v>0</v>
      </c>
      <c r="L107" s="54">
        <f>N107-K107-M107</f>
        <v>0</v>
      </c>
      <c r="M107" s="54">
        <f>K108</f>
        <v>0</v>
      </c>
      <c r="N107" s="54">
        <f>IF(ISBLANK(D107),0,1)+IF(ISBLANK(E107),0,1)+IF(ISBLANK(F107),0,1)+IF(ISBLANK(G107),0,1)+IF(ISBLANK(H107),0,1)</f>
        <v>0</v>
      </c>
      <c r="O107" s="54">
        <f>SUM(D107:H107)</f>
        <v>0</v>
      </c>
      <c r="P107" s="54">
        <f>COUNTIF(D108:H108,"&lt;&gt;")*5-SUM(D108:H108)</f>
        <v>0</v>
      </c>
      <c r="Q107" s="54">
        <f>_xlfn.IFERROR(O107-P107,0)</f>
        <v>0</v>
      </c>
      <c r="R107" s="52"/>
      <c r="S107" s="52"/>
      <c r="T107" s="55"/>
    </row>
    <row r="108" ht="15" customHeight="1">
      <c r="A108" s="56"/>
      <c r="B108" s="52"/>
      <c r="C108" s="52"/>
      <c r="D108" s="52"/>
      <c r="E108" s="52"/>
      <c r="F108" s="52"/>
      <c r="G108" s="52"/>
      <c r="H108" s="52"/>
      <c r="I108" s="54">
        <f>IF(K108&gt;K107,1,0)</f>
        <v>0</v>
      </c>
      <c r="J108" s="54">
        <f>IF(I108=0,1,0)</f>
        <v>1</v>
      </c>
      <c r="K108" s="54">
        <f>IF(D108&gt;D107,1,0)+IF(E108&gt;E107,1,0)+IF(F108&gt;F107,1,0)+IF(G108&gt;G107,1,0)+IF(H108&gt;H107,1,0)</f>
        <v>0</v>
      </c>
      <c r="L108" s="54">
        <f>N108-K108-M108</f>
        <v>0</v>
      </c>
      <c r="M108" s="54">
        <f>K107</f>
        <v>0</v>
      </c>
      <c r="N108" s="54">
        <f>IF(ISBLANK(D108),0,1)+IF(ISBLANK(E108),0,1)+IF(ISBLANK(F108),0,1)+IF(ISBLANK(G108),0,1)+IF(ISBLANK(H108),0,1)</f>
        <v>0</v>
      </c>
      <c r="O108" s="54">
        <f>SUM(D108:H108)</f>
        <v>0</v>
      </c>
      <c r="P108" s="54">
        <f>COUNTIF(D107:H107,"&lt;&gt;")*5-SUM(D107:H107)</f>
        <v>0</v>
      </c>
      <c r="Q108" s="54">
        <f>_xlfn.IFERROR(O108-P108,0)</f>
        <v>0</v>
      </c>
      <c r="R108" s="52"/>
      <c r="S108" s="52"/>
      <c r="T108" s="55"/>
    </row>
    <row r="109" ht="15" customHeight="1">
      <c r="A109" s="51">
        <v>54</v>
      </c>
      <c r="B109" s="52"/>
      <c r="C109" s="52"/>
      <c r="D109" s="52"/>
      <c r="E109" s="52"/>
      <c r="F109" s="52"/>
      <c r="G109" s="52"/>
      <c r="H109" s="52"/>
      <c r="I109" s="54">
        <f>IF(K109&gt;K110,1,0)</f>
        <v>0</v>
      </c>
      <c r="J109" s="54">
        <f>IF(I109=0,1,0)</f>
        <v>1</v>
      </c>
      <c r="K109" s="54">
        <f>IF(D109&gt;D110,1,0)+IF(E109&gt;E110,1,0)+IF(F109&gt;F110,1,0)+IF(G109&gt;G110,1,0)+IF(H109&gt;H110,1,0)</f>
        <v>0</v>
      </c>
      <c r="L109" s="54">
        <f>N109-K109-M109</f>
        <v>0</v>
      </c>
      <c r="M109" s="54">
        <f>K110</f>
        <v>0</v>
      </c>
      <c r="N109" s="54">
        <f>IF(ISBLANK(D109),0,1)+IF(ISBLANK(E109),0,1)+IF(ISBLANK(F109),0,1)+IF(ISBLANK(G109),0,1)+IF(ISBLANK(H109),0,1)</f>
        <v>0</v>
      </c>
      <c r="O109" s="54">
        <f>SUM(D109:H109)</f>
        <v>0</v>
      </c>
      <c r="P109" s="54">
        <f>COUNTIF(D110:H110,"&lt;&gt;")*5-SUM(D110:H110)</f>
        <v>0</v>
      </c>
      <c r="Q109" s="54">
        <f>_xlfn.IFERROR(O109-P109,0)</f>
        <v>0</v>
      </c>
      <c r="R109" s="52"/>
      <c r="S109" s="52"/>
      <c r="T109" s="57"/>
    </row>
    <row r="110" ht="15" customHeight="1">
      <c r="A110" s="56"/>
      <c r="B110" s="52"/>
      <c r="C110" s="52"/>
      <c r="D110" s="52"/>
      <c r="E110" s="52"/>
      <c r="F110" s="52"/>
      <c r="G110" s="52"/>
      <c r="H110" s="52"/>
      <c r="I110" s="54">
        <f>IF(K110&gt;K109,1,0)</f>
        <v>0</v>
      </c>
      <c r="J110" s="54">
        <f>IF(I110=0,1,0)</f>
        <v>1</v>
      </c>
      <c r="K110" s="54">
        <f>IF(D110&gt;D109,1,0)+IF(E110&gt;E109,1,0)+IF(F110&gt;F109,1,0)+IF(G110&gt;G109,1,0)+IF(H110&gt;H109,1,0)</f>
        <v>0</v>
      </c>
      <c r="L110" s="54">
        <f>N110-K110-M110</f>
        <v>0</v>
      </c>
      <c r="M110" s="54">
        <f>K109</f>
        <v>0</v>
      </c>
      <c r="N110" s="54">
        <f>IF(ISBLANK(D110),0,1)+IF(ISBLANK(E110),0,1)+IF(ISBLANK(F110),0,1)+IF(ISBLANK(G110),0,1)+IF(ISBLANK(H110),0,1)</f>
        <v>0</v>
      </c>
      <c r="O110" s="54">
        <f>SUM(D110:H110)</f>
        <v>0</v>
      </c>
      <c r="P110" s="54">
        <f>COUNTIF(D109:H109,"&lt;&gt;")*5-SUM(D109:H109)</f>
        <v>0</v>
      </c>
      <c r="Q110" s="54">
        <f>_xlfn.IFERROR(O110-P110,0)</f>
        <v>0</v>
      </c>
      <c r="R110" s="52"/>
      <c r="S110" s="52"/>
      <c r="T110" s="57"/>
    </row>
    <row r="111" ht="15" customHeight="1">
      <c r="A111" s="51">
        <v>55</v>
      </c>
      <c r="B111" s="52"/>
      <c r="C111" s="52"/>
      <c r="D111" s="52"/>
      <c r="E111" s="52"/>
      <c r="F111" s="52"/>
      <c r="G111" s="52"/>
      <c r="H111" s="52"/>
      <c r="I111" s="54">
        <f>IF(K111&gt;K112,1,0)</f>
        <v>0</v>
      </c>
      <c r="J111" s="54">
        <f>IF(I111=0,1,0)</f>
        <v>1</v>
      </c>
      <c r="K111" s="54">
        <f>IF(D111&gt;D112,1,0)+IF(E111&gt;E112,1,0)+IF(F111&gt;F112,1,0)+IF(G111&gt;G112,1,0)+IF(H111&gt;H112,1,0)</f>
        <v>0</v>
      </c>
      <c r="L111" s="54">
        <f>N111-K111-M111</f>
        <v>0</v>
      </c>
      <c r="M111" s="54">
        <f>K112</f>
        <v>0</v>
      </c>
      <c r="N111" s="54">
        <f>IF(ISBLANK(D111),0,1)+IF(ISBLANK(E111),0,1)+IF(ISBLANK(F111),0,1)+IF(ISBLANK(G111),0,1)+IF(ISBLANK(H111),0,1)</f>
        <v>0</v>
      </c>
      <c r="O111" s="54">
        <f>SUM(D111:H111)</f>
        <v>0</v>
      </c>
      <c r="P111" s="54">
        <f>COUNTIF(D112:H112,"&lt;&gt;")*5-SUM(D112:H112)</f>
        <v>0</v>
      </c>
      <c r="Q111" s="54">
        <f>_xlfn.IFERROR(O111-P111,0)</f>
        <v>0</v>
      </c>
      <c r="R111" s="52"/>
      <c r="S111" s="52"/>
      <c r="T111" s="55"/>
    </row>
    <row r="112" ht="15" customHeight="1">
      <c r="A112" s="56"/>
      <c r="B112" s="52"/>
      <c r="C112" s="52"/>
      <c r="D112" s="52"/>
      <c r="E112" s="52"/>
      <c r="F112" s="52"/>
      <c r="G112" s="52"/>
      <c r="H112" s="52"/>
      <c r="I112" s="54">
        <f>IF(K112&gt;K111,1,0)</f>
        <v>0</v>
      </c>
      <c r="J112" s="54">
        <f>IF(I112=0,1,0)</f>
        <v>1</v>
      </c>
      <c r="K112" s="54">
        <f>IF(D112&gt;D111,1,0)+IF(E112&gt;E111,1,0)+IF(F112&gt;F111,1,0)+IF(G112&gt;G111,1,0)+IF(H112&gt;H111,1,0)</f>
        <v>0</v>
      </c>
      <c r="L112" s="54">
        <f>N112-K112-M112</f>
        <v>0</v>
      </c>
      <c r="M112" s="54">
        <f>K111</f>
        <v>0</v>
      </c>
      <c r="N112" s="54">
        <f>IF(ISBLANK(D112),0,1)+IF(ISBLANK(E112),0,1)+IF(ISBLANK(F112),0,1)+IF(ISBLANK(G112),0,1)+IF(ISBLANK(H112),0,1)</f>
        <v>0</v>
      </c>
      <c r="O112" s="54">
        <f>SUM(D112:H112)</f>
        <v>0</v>
      </c>
      <c r="P112" s="54">
        <f>COUNTIF(D111:H111,"&lt;&gt;")*5-SUM(D111:H111)</f>
        <v>0</v>
      </c>
      <c r="Q112" s="54">
        <f>_xlfn.IFERROR(O112-P112,0)</f>
        <v>0</v>
      </c>
      <c r="R112" s="52"/>
      <c r="S112" s="52"/>
      <c r="T112" s="55"/>
    </row>
    <row r="113" ht="15" customHeight="1">
      <c r="A113" s="51">
        <v>56</v>
      </c>
      <c r="B113" s="52"/>
      <c r="C113" s="52"/>
      <c r="D113" s="52"/>
      <c r="E113" s="52"/>
      <c r="F113" s="52"/>
      <c r="G113" s="52"/>
      <c r="H113" s="52"/>
      <c r="I113" s="54">
        <f>IF(K113&gt;K114,1,0)</f>
        <v>0</v>
      </c>
      <c r="J113" s="54">
        <f>IF(I113=0,1,0)</f>
        <v>1</v>
      </c>
      <c r="K113" s="54">
        <f>IF(D113&gt;D114,1,0)+IF(E113&gt;E114,1,0)+IF(F113&gt;F114,1,0)+IF(G113&gt;G114,1,0)+IF(H113&gt;H114,1,0)</f>
        <v>0</v>
      </c>
      <c r="L113" s="54">
        <f>N113-K113-M113</f>
        <v>0</v>
      </c>
      <c r="M113" s="54">
        <f>K114</f>
        <v>0</v>
      </c>
      <c r="N113" s="54">
        <f>IF(ISBLANK(D113),0,1)+IF(ISBLANK(E113),0,1)+IF(ISBLANK(F113),0,1)+IF(ISBLANK(G113),0,1)+IF(ISBLANK(H113),0,1)</f>
        <v>0</v>
      </c>
      <c r="O113" s="54">
        <f>SUM(D113:H113)</f>
        <v>0</v>
      </c>
      <c r="P113" s="54">
        <f>COUNTIF(D114:H114,"&lt;&gt;")*5-SUM(D114:H114)</f>
        <v>0</v>
      </c>
      <c r="Q113" s="54">
        <f>_xlfn.IFERROR(O113-P113,0)</f>
        <v>0</v>
      </c>
      <c r="R113" s="52"/>
      <c r="S113" s="52"/>
      <c r="T113" s="57"/>
    </row>
    <row r="114" ht="15" customHeight="1">
      <c r="A114" s="56"/>
      <c r="B114" s="52"/>
      <c r="C114" s="52"/>
      <c r="D114" s="52"/>
      <c r="E114" s="52"/>
      <c r="F114" s="52"/>
      <c r="G114" s="52"/>
      <c r="H114" s="52"/>
      <c r="I114" s="54">
        <f>IF(K114&gt;K113,1,0)</f>
        <v>0</v>
      </c>
      <c r="J114" s="54">
        <f>IF(I114=0,1,0)</f>
        <v>1</v>
      </c>
      <c r="K114" s="54">
        <f>IF(D114&gt;D113,1,0)+IF(E114&gt;E113,1,0)+IF(F114&gt;F113,1,0)+IF(G114&gt;G113,1,0)+IF(H114&gt;H113,1,0)</f>
        <v>0</v>
      </c>
      <c r="L114" s="54">
        <f>N114-K114-M114</f>
        <v>0</v>
      </c>
      <c r="M114" s="54">
        <f>K113</f>
        <v>0</v>
      </c>
      <c r="N114" s="54">
        <f>IF(ISBLANK(D114),0,1)+IF(ISBLANK(E114),0,1)+IF(ISBLANK(F114),0,1)+IF(ISBLANK(G114),0,1)+IF(ISBLANK(H114),0,1)</f>
        <v>0</v>
      </c>
      <c r="O114" s="54">
        <f>SUM(D114:H114)</f>
        <v>0</v>
      </c>
      <c r="P114" s="54">
        <f>COUNTIF(D113:H113,"&lt;&gt;")*5-SUM(D113:H113)</f>
        <v>0</v>
      </c>
      <c r="Q114" s="54">
        <f>_xlfn.IFERROR(O114-P114,0)</f>
        <v>0</v>
      </c>
      <c r="R114" s="52"/>
      <c r="S114" s="52"/>
      <c r="T114" s="57"/>
    </row>
    <row r="115" ht="15" customHeight="1">
      <c r="A115" s="51">
        <v>57</v>
      </c>
      <c r="B115" s="52"/>
      <c r="C115" s="52"/>
      <c r="D115" s="52"/>
      <c r="E115" s="52"/>
      <c r="F115" s="52"/>
      <c r="G115" s="52"/>
      <c r="H115" s="52"/>
      <c r="I115" s="54">
        <f>IF(K115&gt;K116,1,0)</f>
        <v>0</v>
      </c>
      <c r="J115" s="54">
        <f>IF(I115=0,1,0)</f>
        <v>1</v>
      </c>
      <c r="K115" s="54">
        <f>IF(D115&gt;D116,1,0)+IF(E115&gt;E116,1,0)+IF(F115&gt;F116,1,0)+IF(G115&gt;G116,1,0)+IF(H115&gt;H116,1,0)</f>
        <v>0</v>
      </c>
      <c r="L115" s="54">
        <f>N115-K115-M115</f>
        <v>0</v>
      </c>
      <c r="M115" s="54">
        <f>K116</f>
        <v>0</v>
      </c>
      <c r="N115" s="54">
        <f>IF(ISBLANK(D115),0,1)+IF(ISBLANK(E115),0,1)+IF(ISBLANK(F115),0,1)+IF(ISBLANK(G115),0,1)+IF(ISBLANK(H115),0,1)</f>
        <v>0</v>
      </c>
      <c r="O115" s="54">
        <f>SUM(D115:H115)</f>
        <v>0</v>
      </c>
      <c r="P115" s="54">
        <f>COUNTIF(D116:H116,"&lt;&gt;")*5-SUM(D116:H116)</f>
        <v>0</v>
      </c>
      <c r="Q115" s="54">
        <f>_xlfn.IFERROR(O115-P115,0)</f>
        <v>0</v>
      </c>
      <c r="R115" s="52"/>
      <c r="S115" s="52"/>
      <c r="T115" s="55"/>
    </row>
    <row r="116" ht="15" customHeight="1">
      <c r="A116" s="56"/>
      <c r="B116" s="52"/>
      <c r="C116" s="52"/>
      <c r="D116" s="52"/>
      <c r="E116" s="52"/>
      <c r="F116" s="52"/>
      <c r="G116" s="52"/>
      <c r="H116" s="52"/>
      <c r="I116" s="54">
        <f>IF(K116&gt;K115,1,0)</f>
        <v>0</v>
      </c>
      <c r="J116" s="54">
        <f>IF(I116=0,1,0)</f>
        <v>1</v>
      </c>
      <c r="K116" s="54">
        <f>IF(D116&gt;D115,1,0)+IF(E116&gt;E115,1,0)+IF(F116&gt;F115,1,0)+IF(G116&gt;G115,1,0)+IF(H116&gt;H115,1,0)</f>
        <v>0</v>
      </c>
      <c r="L116" s="54">
        <f>N116-K116-M116</f>
        <v>0</v>
      </c>
      <c r="M116" s="54">
        <f>K115</f>
        <v>0</v>
      </c>
      <c r="N116" s="54">
        <f>IF(ISBLANK(D116),0,1)+IF(ISBLANK(E116),0,1)+IF(ISBLANK(F116),0,1)+IF(ISBLANK(G116),0,1)+IF(ISBLANK(H116),0,1)</f>
        <v>0</v>
      </c>
      <c r="O116" s="54">
        <f>SUM(D116:H116)</f>
        <v>0</v>
      </c>
      <c r="P116" s="54">
        <f>COUNTIF(D115:H115,"&lt;&gt;")*5-SUM(D115:H115)</f>
        <v>0</v>
      </c>
      <c r="Q116" s="54">
        <f>_xlfn.IFERROR(O116-P116,0)</f>
        <v>0</v>
      </c>
      <c r="R116" s="52"/>
      <c r="S116" s="52"/>
      <c r="T116" s="55"/>
    </row>
    <row r="117" ht="15" customHeight="1">
      <c r="A117" s="51">
        <v>58</v>
      </c>
      <c r="B117" s="52"/>
      <c r="C117" s="52"/>
      <c r="D117" s="52"/>
      <c r="E117" s="52"/>
      <c r="F117" s="52"/>
      <c r="G117" s="52"/>
      <c r="H117" s="52"/>
      <c r="I117" s="54">
        <f>IF(K117&gt;K118,1,0)</f>
        <v>0</v>
      </c>
      <c r="J117" s="54">
        <f>IF(I117=0,1,0)</f>
        <v>1</v>
      </c>
      <c r="K117" s="54">
        <f>IF(D117&gt;D118,1,0)+IF(E117&gt;E118,1,0)+IF(F117&gt;F118,1,0)+IF(G117&gt;G118,1,0)+IF(H117&gt;H118,1,0)</f>
        <v>0</v>
      </c>
      <c r="L117" s="54">
        <f>N117-K117-M117</f>
        <v>0</v>
      </c>
      <c r="M117" s="54">
        <f>K118</f>
        <v>0</v>
      </c>
      <c r="N117" s="54">
        <f>IF(ISBLANK(D117),0,1)+IF(ISBLANK(E117),0,1)+IF(ISBLANK(F117),0,1)+IF(ISBLANK(G117),0,1)+IF(ISBLANK(H117),0,1)</f>
        <v>0</v>
      </c>
      <c r="O117" s="54">
        <f>SUM(D117:H117)</f>
        <v>0</v>
      </c>
      <c r="P117" s="54">
        <f>COUNTIF(D118:H118,"&lt;&gt;")*5-SUM(D118:H118)</f>
        <v>0</v>
      </c>
      <c r="Q117" s="54">
        <f>_xlfn.IFERROR(O117-P117,0)</f>
        <v>0</v>
      </c>
      <c r="R117" s="52"/>
      <c r="S117" s="52"/>
      <c r="T117" s="57"/>
    </row>
    <row r="118" ht="15" customHeight="1">
      <c r="A118" s="56"/>
      <c r="B118" s="52"/>
      <c r="C118" s="52"/>
      <c r="D118" s="52"/>
      <c r="E118" s="52"/>
      <c r="F118" s="52"/>
      <c r="G118" s="52"/>
      <c r="H118" s="52"/>
      <c r="I118" s="54">
        <f>IF(K118&gt;K117,1,0)</f>
        <v>0</v>
      </c>
      <c r="J118" s="54">
        <f>IF(I118=0,1,0)</f>
        <v>1</v>
      </c>
      <c r="K118" s="54">
        <f>IF(D118&gt;D117,1,0)+IF(E118&gt;E117,1,0)+IF(F118&gt;F117,1,0)+IF(G118&gt;G117,1,0)+IF(H118&gt;H117,1,0)</f>
        <v>0</v>
      </c>
      <c r="L118" s="54">
        <f>N118-K118-M118</f>
        <v>0</v>
      </c>
      <c r="M118" s="54">
        <f>K117</f>
        <v>0</v>
      </c>
      <c r="N118" s="54">
        <f>IF(ISBLANK(D118),0,1)+IF(ISBLANK(E118),0,1)+IF(ISBLANK(F118),0,1)+IF(ISBLANK(G118),0,1)+IF(ISBLANK(H118),0,1)</f>
        <v>0</v>
      </c>
      <c r="O118" s="54">
        <f>SUM(D118:H118)</f>
        <v>0</v>
      </c>
      <c r="P118" s="54">
        <f>COUNTIF(D117:H117,"&lt;&gt;")*5-SUM(D117:H117)</f>
        <v>0</v>
      </c>
      <c r="Q118" s="54">
        <f>_xlfn.IFERROR(O118-P118,0)</f>
        <v>0</v>
      </c>
      <c r="R118" s="52"/>
      <c r="S118" s="52"/>
      <c r="T118" s="57"/>
    </row>
    <row r="119" ht="15" customHeight="1">
      <c r="A119" s="51">
        <v>59</v>
      </c>
      <c r="B119" s="52"/>
      <c r="C119" s="52"/>
      <c r="D119" s="52"/>
      <c r="E119" s="52"/>
      <c r="F119" s="52"/>
      <c r="G119" s="52"/>
      <c r="H119" s="52"/>
      <c r="I119" s="54">
        <f>IF(K119&gt;K120,1,0)</f>
        <v>0</v>
      </c>
      <c r="J119" s="54">
        <f>IF(I119=0,1,0)</f>
        <v>1</v>
      </c>
      <c r="K119" s="54">
        <f>IF(D119&gt;D120,1,0)+IF(E119&gt;E120,1,0)+IF(F119&gt;F120,1,0)+IF(G119&gt;G120,1,0)+IF(H119&gt;H120,1,0)</f>
        <v>0</v>
      </c>
      <c r="L119" s="54">
        <f>N119-K119-M119</f>
        <v>0</v>
      </c>
      <c r="M119" s="54">
        <f>K120</f>
        <v>0</v>
      </c>
      <c r="N119" s="54">
        <f>IF(ISBLANK(D119),0,1)+IF(ISBLANK(E119),0,1)+IF(ISBLANK(F119),0,1)+IF(ISBLANK(G119),0,1)+IF(ISBLANK(H119),0,1)</f>
        <v>0</v>
      </c>
      <c r="O119" s="54">
        <f>SUM(D119:H119)</f>
        <v>0</v>
      </c>
      <c r="P119" s="54">
        <f>COUNTIF(D120:H120,"&lt;&gt;")*5-SUM(D120:H120)</f>
        <v>0</v>
      </c>
      <c r="Q119" s="54">
        <f>_xlfn.IFERROR(O119-P119,0)</f>
        <v>0</v>
      </c>
      <c r="R119" s="52"/>
      <c r="S119" s="52"/>
      <c r="T119" s="55"/>
    </row>
    <row r="120" ht="15" customHeight="1">
      <c r="A120" s="56"/>
      <c r="B120" s="52"/>
      <c r="C120" s="52"/>
      <c r="D120" s="52"/>
      <c r="E120" s="52"/>
      <c r="F120" s="52"/>
      <c r="G120" s="52"/>
      <c r="H120" s="52"/>
      <c r="I120" s="54">
        <f>IF(K120&gt;K119,1,0)</f>
        <v>0</v>
      </c>
      <c r="J120" s="54">
        <f>IF(I120=0,1,0)</f>
        <v>1</v>
      </c>
      <c r="K120" s="54">
        <f>IF(D120&gt;D119,1,0)+IF(E120&gt;E119,1,0)+IF(F120&gt;F119,1,0)+IF(G120&gt;G119,1,0)+IF(H120&gt;H119,1,0)</f>
        <v>0</v>
      </c>
      <c r="L120" s="54">
        <f>N120-K120-M120</f>
        <v>0</v>
      </c>
      <c r="M120" s="54">
        <f>K119</f>
        <v>0</v>
      </c>
      <c r="N120" s="54">
        <f>IF(ISBLANK(D120),0,1)+IF(ISBLANK(E120),0,1)+IF(ISBLANK(F120),0,1)+IF(ISBLANK(G120),0,1)+IF(ISBLANK(H120),0,1)</f>
        <v>0</v>
      </c>
      <c r="O120" s="54">
        <f>SUM(D120:H120)</f>
        <v>0</v>
      </c>
      <c r="P120" s="54">
        <f>COUNTIF(D119:H119,"&lt;&gt;")*5-SUM(D119:H119)</f>
        <v>0</v>
      </c>
      <c r="Q120" s="54">
        <f>_xlfn.IFERROR(O120-P120,0)</f>
        <v>0</v>
      </c>
      <c r="R120" s="52"/>
      <c r="S120" s="52"/>
      <c r="T120" s="55"/>
    </row>
    <row r="121" ht="15" customHeight="1">
      <c r="A121" s="51">
        <v>60</v>
      </c>
      <c r="B121" s="52"/>
      <c r="C121" s="52"/>
      <c r="D121" s="52"/>
      <c r="E121" s="52"/>
      <c r="F121" s="52"/>
      <c r="G121" s="52"/>
      <c r="H121" s="52"/>
      <c r="I121" s="54">
        <f>IF(K121&gt;K122,1,0)</f>
        <v>0</v>
      </c>
      <c r="J121" s="54">
        <f>IF(I121=0,1,0)</f>
        <v>1</v>
      </c>
      <c r="K121" s="54">
        <f>IF(D121&gt;D122,1,0)+IF(E121&gt;E122,1,0)+IF(F121&gt;F122,1,0)+IF(G121&gt;G122,1,0)+IF(H121&gt;H122,1,0)</f>
        <v>0</v>
      </c>
      <c r="L121" s="54">
        <f>N121-K121-M121</f>
        <v>0</v>
      </c>
      <c r="M121" s="54">
        <f>K122</f>
        <v>0</v>
      </c>
      <c r="N121" s="54">
        <f>IF(ISBLANK(D121),0,1)+IF(ISBLANK(E121),0,1)+IF(ISBLANK(F121),0,1)+IF(ISBLANK(G121),0,1)+IF(ISBLANK(H121),0,1)</f>
        <v>0</v>
      </c>
      <c r="O121" s="54">
        <f>SUM(D121:H121)</f>
        <v>0</v>
      </c>
      <c r="P121" s="54">
        <f>COUNTIF(D122:H122,"&lt;&gt;")*5-SUM(D122:H122)</f>
        <v>0</v>
      </c>
      <c r="Q121" s="54">
        <f>_xlfn.IFERROR(O121-P121,0)</f>
        <v>0</v>
      </c>
      <c r="R121" s="52"/>
      <c r="S121" s="52"/>
      <c r="T121" s="57"/>
    </row>
    <row r="122" ht="15" customHeight="1">
      <c r="A122" s="56"/>
      <c r="B122" s="52"/>
      <c r="C122" s="52"/>
      <c r="D122" s="52"/>
      <c r="E122" s="52"/>
      <c r="F122" s="52"/>
      <c r="G122" s="52"/>
      <c r="H122" s="52"/>
      <c r="I122" s="54">
        <f>IF(K122&gt;K121,1,0)</f>
        <v>0</v>
      </c>
      <c r="J122" s="54">
        <f>IF(I122=0,1,0)</f>
        <v>1</v>
      </c>
      <c r="K122" s="54">
        <f>IF(D122&gt;D121,1,0)+IF(E122&gt;E121,1,0)+IF(F122&gt;F121,1,0)+IF(G122&gt;G121,1,0)+IF(H122&gt;H121,1,0)</f>
        <v>0</v>
      </c>
      <c r="L122" s="54">
        <f>N122-K122-M122</f>
        <v>0</v>
      </c>
      <c r="M122" s="54">
        <f>K121</f>
        <v>0</v>
      </c>
      <c r="N122" s="54">
        <f>IF(ISBLANK(D122),0,1)+IF(ISBLANK(E122),0,1)+IF(ISBLANK(F122),0,1)+IF(ISBLANK(G122),0,1)+IF(ISBLANK(H122),0,1)</f>
        <v>0</v>
      </c>
      <c r="O122" s="54">
        <f>SUM(D122:H122)</f>
        <v>0</v>
      </c>
      <c r="P122" s="54">
        <f>COUNTIF(D121:H121,"&lt;&gt;")*5-SUM(D121:H121)</f>
        <v>0</v>
      </c>
      <c r="Q122" s="54">
        <f>_xlfn.IFERROR(O122-P122,0)</f>
        <v>0</v>
      </c>
      <c r="R122" s="52"/>
      <c r="S122" s="52"/>
      <c r="T122" s="57"/>
    </row>
  </sheetData>
  <mergeCells count="68">
    <mergeCell ref="D1:H1"/>
    <mergeCell ref="I1:J1"/>
    <mergeCell ref="K1:N1"/>
    <mergeCell ref="O1:Q1"/>
    <mergeCell ref="R1:S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</mergeCells>
  <conditionalFormatting sqref="I3:I122">
    <cfRule type="cellIs" dxfId="0" priority="1" operator="equal" stopIfTrue="1">
      <formula>1</formula>
    </cfRule>
  </conditionalFormatting>
  <conditionalFormatting sqref="J3:J122">
    <cfRule type="cellIs" dxfId="1" priority="1" operator="equal" stopIfTrue="1">
      <formula>1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T122"/>
  <sheetViews>
    <sheetView workbookViewId="0" showGridLines="0" defaultGridColor="1"/>
  </sheetViews>
  <sheetFormatPr defaultColWidth="8.83333" defaultRowHeight="15" customHeight="1" outlineLevelRow="0" outlineLevelCol="0"/>
  <cols>
    <col min="1" max="1" width="10" style="58" customWidth="1"/>
    <col min="2" max="2" width="6" style="58" customWidth="1"/>
    <col min="3" max="3" width="21" style="58" customWidth="1"/>
    <col min="4" max="10" width="4.5" style="58" customWidth="1"/>
    <col min="11" max="13" width="10" style="58" customWidth="1"/>
    <col min="14" max="19" width="6" style="58" customWidth="1"/>
    <col min="20" max="20" width="21" style="58" customWidth="1"/>
    <col min="21" max="16384" width="8.85156" style="58" customWidth="1"/>
  </cols>
  <sheetData>
    <row r="1" ht="15" customHeight="1">
      <c r="A1" t="s" s="15">
        <v>48</v>
      </c>
      <c r="B1" t="s" s="15">
        <v>15</v>
      </c>
      <c r="C1" t="s" s="15">
        <v>16</v>
      </c>
      <c r="D1" t="s" s="15">
        <v>49</v>
      </c>
      <c r="E1" s="16"/>
      <c r="F1" s="16"/>
      <c r="G1" s="16"/>
      <c r="H1" s="16"/>
      <c r="I1" t="s" s="15">
        <v>50</v>
      </c>
      <c r="J1" s="16"/>
      <c r="K1" t="s" s="15">
        <v>51</v>
      </c>
      <c r="L1" s="16"/>
      <c r="M1" s="16"/>
      <c r="N1" s="16"/>
      <c r="O1" t="s" s="15">
        <v>52</v>
      </c>
      <c r="P1" s="16"/>
      <c r="Q1" s="16"/>
      <c r="R1" t="s" s="42">
        <v>21</v>
      </c>
      <c r="S1" s="43"/>
      <c r="T1" s="44"/>
    </row>
    <row r="2" ht="15" customHeight="1">
      <c r="A2" s="45"/>
      <c r="B2" s="45"/>
      <c r="C2" s="45"/>
      <c r="D2" t="s" s="46">
        <v>53</v>
      </c>
      <c r="E2" t="s" s="46">
        <v>54</v>
      </c>
      <c r="F2" t="s" s="46">
        <v>55</v>
      </c>
      <c r="G2" t="s" s="46">
        <v>56</v>
      </c>
      <c r="H2" t="s" s="46">
        <v>57</v>
      </c>
      <c r="I2" t="s" s="46">
        <v>26</v>
      </c>
      <c r="J2" t="s" s="46">
        <v>27</v>
      </c>
      <c r="K2" t="s" s="46">
        <v>26</v>
      </c>
      <c r="L2" t="s" s="46">
        <v>31</v>
      </c>
      <c r="M2" t="s" s="46">
        <v>27</v>
      </c>
      <c r="N2" t="s" s="46">
        <v>28</v>
      </c>
      <c r="O2" t="s" s="46">
        <v>58</v>
      </c>
      <c r="P2" t="s" s="46">
        <v>34</v>
      </c>
      <c r="Q2" t="s" s="47">
        <v>37</v>
      </c>
      <c r="R2" s="48"/>
      <c r="S2" s="49"/>
      <c r="T2" t="s" s="50">
        <v>59</v>
      </c>
    </row>
    <row r="3" ht="15" customHeight="1">
      <c r="A3" s="51">
        <v>1</v>
      </c>
      <c r="B3" s="52"/>
      <c r="C3" s="52"/>
      <c r="D3" s="52"/>
      <c r="E3" s="52"/>
      <c r="F3" s="52"/>
      <c r="G3" s="52"/>
      <c r="H3" s="52"/>
      <c r="I3" s="54">
        <f>IF(K3&gt;K4,1,0)</f>
        <v>0</v>
      </c>
      <c r="J3" s="54">
        <f>IF(I3=0,1,0)</f>
        <v>1</v>
      </c>
      <c r="K3" s="54">
        <f>IF(D3&gt;D4,1,0)+IF(E3&gt;E4,1,0)+IF(F3&gt;F4,1,0)+IF(G3&gt;G4,1,0)+IF(H3&gt;H4,1,0)</f>
        <v>0</v>
      </c>
      <c r="L3" s="54">
        <f>N3-K3-M3</f>
        <v>0</v>
      </c>
      <c r="M3" s="54">
        <f>K4</f>
        <v>0</v>
      </c>
      <c r="N3" s="54">
        <f>IF(ISBLANK(D3),0,1)+IF(ISBLANK(E3),0,1)+IF(ISBLANK(F3),0,1)+IF(ISBLANK(G3),0,1)+IF(ISBLANK(H3),0,1)</f>
        <v>0</v>
      </c>
      <c r="O3" s="54">
        <f>SUM(D3:H3)</f>
        <v>0</v>
      </c>
      <c r="P3" s="54">
        <f>COUNTIF(D4:H4,"&lt;&gt;")*5-SUM(D4:H4)</f>
        <v>0</v>
      </c>
      <c r="Q3" s="54">
        <f>_xlfn.IFERROR(O3-P3,0)</f>
        <v>0</v>
      </c>
      <c r="R3" s="52"/>
      <c r="S3" s="52"/>
      <c r="T3" s="55"/>
    </row>
    <row r="4" ht="15" customHeight="1">
      <c r="A4" s="56"/>
      <c r="B4" s="52"/>
      <c r="C4" s="52"/>
      <c r="D4" s="52"/>
      <c r="E4" s="52"/>
      <c r="F4" s="52"/>
      <c r="G4" s="52"/>
      <c r="H4" s="52"/>
      <c r="I4" s="54">
        <f>IF(K4&gt;K3,1,0)</f>
        <v>0</v>
      </c>
      <c r="J4" s="54">
        <f>IF(I4=0,1,0)</f>
        <v>1</v>
      </c>
      <c r="K4" s="54">
        <f>IF(D4&gt;D3,1,0)+IF(E4&gt;E3,1,0)+IF(F4&gt;F3,1,0)+IF(G4&gt;G3,1,0)+IF(H4&gt;H3,1,0)</f>
        <v>0</v>
      </c>
      <c r="L4" s="54">
        <f>N4-K4-M4</f>
        <v>0</v>
      </c>
      <c r="M4" s="54">
        <f>K3</f>
        <v>0</v>
      </c>
      <c r="N4" s="54">
        <f>IF(ISBLANK(D4),0,1)+IF(ISBLANK(E4),0,1)+IF(ISBLANK(F4),0,1)+IF(ISBLANK(G4),0,1)+IF(ISBLANK(H4),0,1)</f>
        <v>0</v>
      </c>
      <c r="O4" s="54">
        <f>SUM(D4:H4)</f>
        <v>0</v>
      </c>
      <c r="P4" s="54">
        <f>COUNTIF(D3:H3,"&lt;&gt;")*5-SUM(D3:H3)</f>
        <v>0</v>
      </c>
      <c r="Q4" s="54">
        <f>_xlfn.IFERROR(O4-P4,0)</f>
        <v>0</v>
      </c>
      <c r="R4" s="52"/>
      <c r="S4" s="52"/>
      <c r="T4" s="55"/>
    </row>
    <row r="5" ht="15" customHeight="1">
      <c r="A5" s="51">
        <v>2</v>
      </c>
      <c r="B5" s="52"/>
      <c r="C5" s="52"/>
      <c r="D5" s="52"/>
      <c r="E5" s="52"/>
      <c r="F5" s="52"/>
      <c r="G5" s="52"/>
      <c r="H5" s="52"/>
      <c r="I5" s="54">
        <f>IF(K5&gt;K6,1,0)</f>
        <v>0</v>
      </c>
      <c r="J5" s="54">
        <f>IF(I5=0,1,0)</f>
        <v>1</v>
      </c>
      <c r="K5" s="54">
        <f>IF(D5&gt;D6,1,0)+IF(E5&gt;E6,1,0)+IF(F5&gt;F6,1,0)+IF(G5&gt;G6,1,0)+IF(H5&gt;H6,1,0)</f>
        <v>0</v>
      </c>
      <c r="L5" s="54">
        <f>N5-K5-M5</f>
        <v>0</v>
      </c>
      <c r="M5" s="54">
        <f>K6</f>
        <v>0</v>
      </c>
      <c r="N5" s="54">
        <f>IF(ISBLANK(D5),0,1)+IF(ISBLANK(E5),0,1)+IF(ISBLANK(F5),0,1)+IF(ISBLANK(G5),0,1)+IF(ISBLANK(H5),0,1)</f>
        <v>0</v>
      </c>
      <c r="O5" s="54">
        <f>SUM(D5:H5)</f>
        <v>0</v>
      </c>
      <c r="P5" s="54">
        <f>COUNTIF(D6:H6,"&lt;&gt;")*5-SUM(D6:H6)</f>
        <v>0</v>
      </c>
      <c r="Q5" s="54">
        <f>_xlfn.IFERROR(O5-P5,0)</f>
        <v>0</v>
      </c>
      <c r="R5" s="52"/>
      <c r="S5" s="52"/>
      <c r="T5" s="57"/>
    </row>
    <row r="6" ht="15" customHeight="1">
      <c r="A6" s="56"/>
      <c r="B6" s="52"/>
      <c r="C6" s="52"/>
      <c r="D6" s="52"/>
      <c r="E6" s="52"/>
      <c r="F6" s="52"/>
      <c r="G6" s="52"/>
      <c r="H6" s="52"/>
      <c r="I6" s="54">
        <f>IF(K6&gt;K5,1,0)</f>
        <v>0</v>
      </c>
      <c r="J6" s="54">
        <f>IF(I6=0,1,0)</f>
        <v>1</v>
      </c>
      <c r="K6" s="54">
        <f>IF(D6&gt;D5,1,0)+IF(E6&gt;E5,1,0)+IF(F6&gt;F5,1,0)+IF(G6&gt;G5,1,0)+IF(H6&gt;H5,1,0)</f>
        <v>0</v>
      </c>
      <c r="L6" s="54">
        <f>N6-K6-M6</f>
        <v>0</v>
      </c>
      <c r="M6" s="54">
        <f>K5</f>
        <v>0</v>
      </c>
      <c r="N6" s="54">
        <f>IF(ISBLANK(D6),0,1)+IF(ISBLANK(E6),0,1)+IF(ISBLANK(F6),0,1)+IF(ISBLANK(G6),0,1)+IF(ISBLANK(H6),0,1)</f>
        <v>0</v>
      </c>
      <c r="O6" s="54">
        <f>SUM(D6:H6)</f>
        <v>0</v>
      </c>
      <c r="P6" s="54">
        <f>COUNTIF(D5:H5,"&lt;&gt;")*5-SUM(D5:H5)</f>
        <v>0</v>
      </c>
      <c r="Q6" s="54">
        <f>_xlfn.IFERROR(O6-P6,0)</f>
        <v>0</v>
      </c>
      <c r="R6" s="52"/>
      <c r="S6" s="52"/>
      <c r="T6" s="57"/>
    </row>
    <row r="7" ht="15" customHeight="1">
      <c r="A7" s="51">
        <v>3</v>
      </c>
      <c r="B7" s="52"/>
      <c r="C7" s="52"/>
      <c r="D7" s="52"/>
      <c r="E7" s="52"/>
      <c r="F7" s="52"/>
      <c r="G7" s="52"/>
      <c r="H7" s="52"/>
      <c r="I7" s="54">
        <f>IF(K7&gt;K8,1,0)</f>
        <v>0</v>
      </c>
      <c r="J7" s="54">
        <f>IF(I7=0,1,0)</f>
        <v>1</v>
      </c>
      <c r="K7" s="54">
        <f>IF(D7&gt;D8,1,0)+IF(E7&gt;E8,1,0)+IF(F7&gt;F8,1,0)+IF(G7&gt;G8,1,0)+IF(H7&gt;H8,1,0)</f>
        <v>0</v>
      </c>
      <c r="L7" s="54">
        <f>N7-K7-M7</f>
        <v>0</v>
      </c>
      <c r="M7" s="54">
        <f>K8</f>
        <v>0</v>
      </c>
      <c r="N7" s="54">
        <f>IF(ISBLANK(D7),0,1)+IF(ISBLANK(E7),0,1)+IF(ISBLANK(F7),0,1)+IF(ISBLANK(G7),0,1)+IF(ISBLANK(H7),0,1)</f>
        <v>0</v>
      </c>
      <c r="O7" s="54">
        <f>SUM(D7:H7)</f>
        <v>0</v>
      </c>
      <c r="P7" s="54">
        <f>COUNTIF(D8:H8,"&lt;&gt;")*5-SUM(D8:H8)</f>
        <v>0</v>
      </c>
      <c r="Q7" s="54">
        <f>_xlfn.IFERROR(O7-P7,0)</f>
        <v>0</v>
      </c>
      <c r="R7" s="52"/>
      <c r="S7" s="52"/>
      <c r="T7" s="55"/>
    </row>
    <row r="8" ht="15" customHeight="1">
      <c r="A8" s="56"/>
      <c r="B8" s="52"/>
      <c r="C8" s="52"/>
      <c r="D8" s="52"/>
      <c r="E8" s="52"/>
      <c r="F8" s="52"/>
      <c r="G8" s="52"/>
      <c r="H8" s="52"/>
      <c r="I8" s="54">
        <f>IF(K8&gt;K7,1,0)</f>
        <v>0</v>
      </c>
      <c r="J8" s="54">
        <f>IF(I8=0,1,0)</f>
        <v>1</v>
      </c>
      <c r="K8" s="54">
        <f>IF(D8&gt;D7,1,0)+IF(E8&gt;E7,1,0)+IF(F8&gt;F7,1,0)+IF(G8&gt;G7,1,0)+IF(H8&gt;H7,1,0)</f>
        <v>0</v>
      </c>
      <c r="L8" s="54">
        <f>N8-K8-M8</f>
        <v>0</v>
      </c>
      <c r="M8" s="54">
        <f>K7</f>
        <v>0</v>
      </c>
      <c r="N8" s="54">
        <f>IF(ISBLANK(D8),0,1)+IF(ISBLANK(E8),0,1)+IF(ISBLANK(F8),0,1)+IF(ISBLANK(G8),0,1)+IF(ISBLANK(H8),0,1)</f>
        <v>0</v>
      </c>
      <c r="O8" s="54">
        <f>SUM(D8:H8)</f>
        <v>0</v>
      </c>
      <c r="P8" s="54">
        <f>COUNTIF(D7:H7,"&lt;&gt;")*5-SUM(D7:H7)</f>
        <v>0</v>
      </c>
      <c r="Q8" s="54">
        <f>_xlfn.IFERROR(O8-P8,0)</f>
        <v>0</v>
      </c>
      <c r="R8" s="52"/>
      <c r="S8" s="52"/>
      <c r="T8" s="55"/>
    </row>
    <row r="9" ht="15" customHeight="1">
      <c r="A9" s="51">
        <v>4</v>
      </c>
      <c r="B9" s="52"/>
      <c r="C9" s="52"/>
      <c r="D9" s="52"/>
      <c r="E9" s="52"/>
      <c r="F9" s="52"/>
      <c r="G9" s="52"/>
      <c r="H9" s="52"/>
      <c r="I9" s="54">
        <f>IF(K9&gt;K10,1,0)</f>
        <v>0</v>
      </c>
      <c r="J9" s="54">
        <f>IF(I9=0,1,0)</f>
        <v>1</v>
      </c>
      <c r="K9" s="54">
        <f>IF(D9&gt;D10,1,0)+IF(E9&gt;E10,1,0)+IF(F9&gt;F10,1,0)+IF(G9&gt;G10,1,0)+IF(H9&gt;H10,1,0)</f>
        <v>0</v>
      </c>
      <c r="L9" s="54">
        <f>N9-K9-M9</f>
        <v>0</v>
      </c>
      <c r="M9" s="54">
        <f>K10</f>
        <v>0</v>
      </c>
      <c r="N9" s="54">
        <f>IF(ISBLANK(D9),0,1)+IF(ISBLANK(E9),0,1)+IF(ISBLANK(F9),0,1)+IF(ISBLANK(G9),0,1)+IF(ISBLANK(H9),0,1)</f>
        <v>0</v>
      </c>
      <c r="O9" s="54">
        <f>SUM(D9:H9)</f>
        <v>0</v>
      </c>
      <c r="P9" s="54">
        <f>COUNTIF(D10:H10,"&lt;&gt;")*5-SUM(D10:H10)</f>
        <v>0</v>
      </c>
      <c r="Q9" s="54">
        <f>_xlfn.IFERROR(O9-P9,0)</f>
        <v>0</v>
      </c>
      <c r="R9" s="52"/>
      <c r="S9" s="52"/>
      <c r="T9" s="57"/>
    </row>
    <row r="10" ht="15" customHeight="1">
      <c r="A10" s="56"/>
      <c r="B10" s="52"/>
      <c r="C10" s="52"/>
      <c r="D10" s="52"/>
      <c r="E10" s="52"/>
      <c r="F10" s="52"/>
      <c r="G10" s="52"/>
      <c r="H10" s="52"/>
      <c r="I10" s="54">
        <f>IF(K10&gt;K9,1,0)</f>
        <v>0</v>
      </c>
      <c r="J10" s="54">
        <f>IF(I10=0,1,0)</f>
        <v>1</v>
      </c>
      <c r="K10" s="54">
        <f>IF(D10&gt;D9,1,0)+IF(E10&gt;E9,1,0)+IF(F10&gt;F9,1,0)+IF(G10&gt;G9,1,0)+IF(H10&gt;H9,1,0)</f>
        <v>0</v>
      </c>
      <c r="L10" s="54">
        <f>N10-K10-M10</f>
        <v>0</v>
      </c>
      <c r="M10" s="54">
        <f>K9</f>
        <v>0</v>
      </c>
      <c r="N10" s="54">
        <f>IF(ISBLANK(D10),0,1)+IF(ISBLANK(E10),0,1)+IF(ISBLANK(F10),0,1)+IF(ISBLANK(G10),0,1)+IF(ISBLANK(H10),0,1)</f>
        <v>0</v>
      </c>
      <c r="O10" s="54">
        <f>SUM(D10:H10)</f>
        <v>0</v>
      </c>
      <c r="P10" s="54">
        <f>COUNTIF(D9:H9,"&lt;&gt;")*5-SUM(D9:H9)</f>
        <v>0</v>
      </c>
      <c r="Q10" s="54">
        <f>_xlfn.IFERROR(O10-P10,0)</f>
        <v>0</v>
      </c>
      <c r="R10" s="52"/>
      <c r="S10" s="52"/>
      <c r="T10" s="57"/>
    </row>
    <row r="11" ht="15" customHeight="1">
      <c r="A11" s="51">
        <v>5</v>
      </c>
      <c r="B11" s="52"/>
      <c r="C11" s="52"/>
      <c r="D11" s="52"/>
      <c r="E11" s="52"/>
      <c r="F11" s="52"/>
      <c r="G11" s="52"/>
      <c r="H11" s="52"/>
      <c r="I11" s="54">
        <f>IF(K11&gt;K12,1,0)</f>
        <v>0</v>
      </c>
      <c r="J11" s="54">
        <f>IF(I11=0,1,0)</f>
        <v>1</v>
      </c>
      <c r="K11" s="54">
        <f>IF(D11&gt;D12,1,0)+IF(E11&gt;E12,1,0)+IF(F11&gt;F12,1,0)+IF(G11&gt;G12,1,0)+IF(H11&gt;H12,1,0)</f>
        <v>0</v>
      </c>
      <c r="L11" s="54">
        <f>N11-K11-M11</f>
        <v>0</v>
      </c>
      <c r="M11" s="54">
        <f>K12</f>
        <v>0</v>
      </c>
      <c r="N11" s="54">
        <f>IF(ISBLANK(D11),0,1)+IF(ISBLANK(E11),0,1)+IF(ISBLANK(F11),0,1)+IF(ISBLANK(G11),0,1)+IF(ISBLANK(H11),0,1)</f>
        <v>0</v>
      </c>
      <c r="O11" s="54">
        <f>SUM(D11:H11)</f>
        <v>0</v>
      </c>
      <c r="P11" s="54">
        <f>COUNTIF(D12:H12,"&lt;&gt;")*5-SUM(D12:H12)</f>
        <v>0</v>
      </c>
      <c r="Q11" s="54">
        <f>_xlfn.IFERROR(O11-P11,0)</f>
        <v>0</v>
      </c>
      <c r="R11" s="52"/>
      <c r="S11" s="52"/>
      <c r="T11" s="55"/>
    </row>
    <row r="12" ht="15" customHeight="1">
      <c r="A12" s="56"/>
      <c r="B12" s="52"/>
      <c r="C12" s="52"/>
      <c r="D12" s="52"/>
      <c r="E12" s="52"/>
      <c r="F12" s="52"/>
      <c r="G12" s="52"/>
      <c r="H12" s="52"/>
      <c r="I12" s="54">
        <f>IF(K12&gt;K11,1,0)</f>
        <v>0</v>
      </c>
      <c r="J12" s="54">
        <f>IF(I12=0,1,0)</f>
        <v>1</v>
      </c>
      <c r="K12" s="54">
        <f>IF(D12&gt;D11,1,0)+IF(E12&gt;E11,1,0)+IF(F12&gt;F11,1,0)+IF(G12&gt;G11,1,0)+IF(H12&gt;H11,1,0)</f>
        <v>0</v>
      </c>
      <c r="L12" s="54">
        <f>N12-K12-M12</f>
        <v>0</v>
      </c>
      <c r="M12" s="54">
        <f>K11</f>
        <v>0</v>
      </c>
      <c r="N12" s="54">
        <f>IF(ISBLANK(D12),0,1)+IF(ISBLANK(E12),0,1)+IF(ISBLANK(F12),0,1)+IF(ISBLANK(G12),0,1)+IF(ISBLANK(H12),0,1)</f>
        <v>0</v>
      </c>
      <c r="O12" s="54">
        <f>SUM(D12:H12)</f>
        <v>0</v>
      </c>
      <c r="P12" s="54">
        <f>COUNTIF(D11:H11,"&lt;&gt;")*5-SUM(D11:H11)</f>
        <v>0</v>
      </c>
      <c r="Q12" s="54">
        <f>_xlfn.IFERROR(O12-P12,0)</f>
        <v>0</v>
      </c>
      <c r="R12" s="52"/>
      <c r="S12" s="52"/>
      <c r="T12" s="55"/>
    </row>
    <row r="13" ht="15" customHeight="1">
      <c r="A13" s="51">
        <v>6</v>
      </c>
      <c r="B13" s="52"/>
      <c r="C13" s="52"/>
      <c r="D13" s="52"/>
      <c r="E13" s="52"/>
      <c r="F13" s="52"/>
      <c r="G13" s="52"/>
      <c r="H13" s="52"/>
      <c r="I13" s="54">
        <f>IF(K13&gt;K14,1,0)</f>
        <v>0</v>
      </c>
      <c r="J13" s="54">
        <f>IF(I13=0,1,0)</f>
        <v>1</v>
      </c>
      <c r="K13" s="54">
        <f>IF(D13&gt;D14,1,0)+IF(E13&gt;E14,1,0)+IF(F13&gt;F14,1,0)+IF(G13&gt;G14,1,0)+IF(H13&gt;H14,1,0)</f>
        <v>0</v>
      </c>
      <c r="L13" s="54">
        <f>N13-K13-M13</f>
        <v>0</v>
      </c>
      <c r="M13" s="54">
        <f>K14</f>
        <v>0</v>
      </c>
      <c r="N13" s="54">
        <f>IF(ISBLANK(D13),0,1)+IF(ISBLANK(E13),0,1)+IF(ISBLANK(F13),0,1)+IF(ISBLANK(G13),0,1)+IF(ISBLANK(H13),0,1)</f>
        <v>0</v>
      </c>
      <c r="O13" s="54">
        <f>SUM(D13:H13)</f>
        <v>0</v>
      </c>
      <c r="P13" s="54">
        <f>COUNTIF(D14:H14,"&lt;&gt;")*5-SUM(D14:H14)</f>
        <v>0</v>
      </c>
      <c r="Q13" s="54">
        <f>_xlfn.IFERROR(O13-P13,0)</f>
        <v>0</v>
      </c>
      <c r="R13" s="52"/>
      <c r="S13" s="52"/>
      <c r="T13" s="57"/>
    </row>
    <row r="14" ht="15" customHeight="1">
      <c r="A14" s="56"/>
      <c r="B14" s="52"/>
      <c r="C14" s="52"/>
      <c r="D14" s="52"/>
      <c r="E14" s="52"/>
      <c r="F14" s="52"/>
      <c r="G14" s="52"/>
      <c r="H14" s="52"/>
      <c r="I14" s="54">
        <f>IF(K14&gt;K13,1,0)</f>
        <v>0</v>
      </c>
      <c r="J14" s="54">
        <f>IF(I14=0,1,0)</f>
        <v>1</v>
      </c>
      <c r="K14" s="54">
        <f>IF(D14&gt;D13,1,0)+IF(E14&gt;E13,1,0)+IF(F14&gt;F13,1,0)+IF(G14&gt;G13,1,0)+IF(H14&gt;H13,1,0)</f>
        <v>0</v>
      </c>
      <c r="L14" s="54">
        <f>N14-K14-M14</f>
        <v>0</v>
      </c>
      <c r="M14" s="54">
        <f>K13</f>
        <v>0</v>
      </c>
      <c r="N14" s="54">
        <f>IF(ISBLANK(D14),0,1)+IF(ISBLANK(E14),0,1)+IF(ISBLANK(F14),0,1)+IF(ISBLANK(G14),0,1)+IF(ISBLANK(H14),0,1)</f>
        <v>0</v>
      </c>
      <c r="O14" s="54">
        <f>SUM(D14:H14)</f>
        <v>0</v>
      </c>
      <c r="P14" s="54">
        <f>COUNTIF(D13:H13,"&lt;&gt;")*5-SUM(D13:H13)</f>
        <v>0</v>
      </c>
      <c r="Q14" s="54">
        <f>_xlfn.IFERROR(O14-P14,0)</f>
        <v>0</v>
      </c>
      <c r="R14" s="52"/>
      <c r="S14" s="52"/>
      <c r="T14" s="57"/>
    </row>
    <row r="15" ht="15" customHeight="1">
      <c r="A15" s="51">
        <v>7</v>
      </c>
      <c r="B15" s="52"/>
      <c r="C15" s="52"/>
      <c r="D15" s="52"/>
      <c r="E15" s="52"/>
      <c r="F15" s="52"/>
      <c r="G15" s="52"/>
      <c r="H15" s="52"/>
      <c r="I15" s="54">
        <f>IF(K15&gt;K16,1,0)</f>
        <v>0</v>
      </c>
      <c r="J15" s="54">
        <f>IF(I15=0,1,0)</f>
        <v>1</v>
      </c>
      <c r="K15" s="54">
        <f>IF(D15&gt;D16,1,0)+IF(E15&gt;E16,1,0)+IF(F15&gt;F16,1,0)+IF(G15&gt;G16,1,0)+IF(H15&gt;H16,1,0)</f>
        <v>0</v>
      </c>
      <c r="L15" s="54">
        <f>N15-K15-M15</f>
        <v>0</v>
      </c>
      <c r="M15" s="54">
        <f>K16</f>
        <v>0</v>
      </c>
      <c r="N15" s="54">
        <f>IF(ISBLANK(D15),0,1)+IF(ISBLANK(E15),0,1)+IF(ISBLANK(F15),0,1)+IF(ISBLANK(G15),0,1)+IF(ISBLANK(H15),0,1)</f>
        <v>0</v>
      </c>
      <c r="O15" s="54">
        <f>SUM(D15:H15)</f>
        <v>0</v>
      </c>
      <c r="P15" s="54">
        <f>COUNTIF(D16:H16,"&lt;&gt;")*5-SUM(D16:H16)</f>
        <v>0</v>
      </c>
      <c r="Q15" s="54">
        <f>_xlfn.IFERROR(O15-P15,0)</f>
        <v>0</v>
      </c>
      <c r="R15" s="52"/>
      <c r="S15" s="52"/>
      <c r="T15" s="55"/>
    </row>
    <row r="16" ht="15" customHeight="1">
      <c r="A16" s="56"/>
      <c r="B16" s="52"/>
      <c r="C16" s="52"/>
      <c r="D16" s="52"/>
      <c r="E16" s="52"/>
      <c r="F16" s="52"/>
      <c r="G16" s="52"/>
      <c r="H16" s="52"/>
      <c r="I16" s="54">
        <f>IF(K16&gt;K15,1,0)</f>
        <v>0</v>
      </c>
      <c r="J16" s="54">
        <f>IF(I16=0,1,0)</f>
        <v>1</v>
      </c>
      <c r="K16" s="54">
        <f>IF(D16&gt;D15,1,0)+IF(E16&gt;E15,1,0)+IF(F16&gt;F15,1,0)+IF(G16&gt;G15,1,0)+IF(H16&gt;H15,1,0)</f>
        <v>0</v>
      </c>
      <c r="L16" s="54">
        <f>N16-K16-M16</f>
        <v>0</v>
      </c>
      <c r="M16" s="54">
        <f>K15</f>
        <v>0</v>
      </c>
      <c r="N16" s="54">
        <f>IF(ISBLANK(D16),0,1)+IF(ISBLANK(E16),0,1)+IF(ISBLANK(F16),0,1)+IF(ISBLANK(G16),0,1)+IF(ISBLANK(H16),0,1)</f>
        <v>0</v>
      </c>
      <c r="O16" s="54">
        <f>SUM(D16:H16)</f>
        <v>0</v>
      </c>
      <c r="P16" s="54">
        <f>COUNTIF(D15:H15,"&lt;&gt;")*5-SUM(D15:H15)</f>
        <v>0</v>
      </c>
      <c r="Q16" s="54">
        <f>_xlfn.IFERROR(O16-P16,0)</f>
        <v>0</v>
      </c>
      <c r="R16" s="52"/>
      <c r="S16" s="52"/>
      <c r="T16" s="55"/>
    </row>
    <row r="17" ht="15" customHeight="1">
      <c r="A17" s="51">
        <v>8</v>
      </c>
      <c r="B17" s="52"/>
      <c r="C17" s="52"/>
      <c r="D17" s="52"/>
      <c r="E17" s="52"/>
      <c r="F17" s="52"/>
      <c r="G17" s="52"/>
      <c r="H17" s="52"/>
      <c r="I17" s="54">
        <f>IF(K17&gt;K18,1,0)</f>
        <v>0</v>
      </c>
      <c r="J17" s="54">
        <f>IF(I17=0,1,0)</f>
        <v>1</v>
      </c>
      <c r="K17" s="54">
        <f>IF(D17&gt;D18,1,0)+IF(E17&gt;E18,1,0)+IF(F17&gt;F18,1,0)+IF(G17&gt;G18,1,0)+IF(H17&gt;H18,1,0)</f>
        <v>0</v>
      </c>
      <c r="L17" s="54">
        <f>N17-K17-M17</f>
        <v>0</v>
      </c>
      <c r="M17" s="54">
        <f>K18</f>
        <v>0</v>
      </c>
      <c r="N17" s="54">
        <f>IF(ISBLANK(D17),0,1)+IF(ISBLANK(E17),0,1)+IF(ISBLANK(F17),0,1)+IF(ISBLANK(G17),0,1)+IF(ISBLANK(H17),0,1)</f>
        <v>0</v>
      </c>
      <c r="O17" s="54">
        <f>SUM(D17:H17)</f>
        <v>0</v>
      </c>
      <c r="P17" s="54">
        <f>COUNTIF(D18:H18,"&lt;&gt;")*5-SUM(D18:H18)</f>
        <v>0</v>
      </c>
      <c r="Q17" s="54">
        <f>_xlfn.IFERROR(O17-P17,0)</f>
        <v>0</v>
      </c>
      <c r="R17" s="52"/>
      <c r="S17" s="52"/>
      <c r="T17" s="57"/>
    </row>
    <row r="18" ht="15" customHeight="1">
      <c r="A18" s="56"/>
      <c r="B18" s="52"/>
      <c r="C18" s="52"/>
      <c r="D18" s="52"/>
      <c r="E18" s="52"/>
      <c r="F18" s="52"/>
      <c r="G18" s="52"/>
      <c r="H18" s="52"/>
      <c r="I18" s="54">
        <f>IF(K18&gt;K17,1,0)</f>
        <v>0</v>
      </c>
      <c r="J18" s="54">
        <f>IF(I18=0,1,0)</f>
        <v>1</v>
      </c>
      <c r="K18" s="54">
        <f>IF(D18&gt;D17,1,0)+IF(E18&gt;E17,1,0)+IF(F18&gt;F17,1,0)+IF(G18&gt;G17,1,0)+IF(H18&gt;H17,1,0)</f>
        <v>0</v>
      </c>
      <c r="L18" s="54">
        <f>N18-K18-M18</f>
        <v>0</v>
      </c>
      <c r="M18" s="54">
        <f>K17</f>
        <v>0</v>
      </c>
      <c r="N18" s="54">
        <f>IF(ISBLANK(D18),0,1)+IF(ISBLANK(E18),0,1)+IF(ISBLANK(F18),0,1)+IF(ISBLANK(G18),0,1)+IF(ISBLANK(H18),0,1)</f>
        <v>0</v>
      </c>
      <c r="O18" s="54">
        <f>SUM(D18:H18)</f>
        <v>0</v>
      </c>
      <c r="P18" s="54">
        <f>COUNTIF(D17:H17,"&lt;&gt;")*5-SUM(D17:H17)</f>
        <v>0</v>
      </c>
      <c r="Q18" s="54">
        <f>_xlfn.IFERROR(O18-P18,0)</f>
        <v>0</v>
      </c>
      <c r="R18" s="52"/>
      <c r="S18" s="52"/>
      <c r="T18" s="57"/>
    </row>
    <row r="19" ht="15" customHeight="1">
      <c r="A19" s="51">
        <v>9</v>
      </c>
      <c r="B19" s="52"/>
      <c r="C19" s="52"/>
      <c r="D19" s="52"/>
      <c r="E19" s="52"/>
      <c r="F19" s="52"/>
      <c r="G19" s="52"/>
      <c r="H19" s="52"/>
      <c r="I19" s="54">
        <f>IF(K19&gt;K20,1,0)</f>
        <v>0</v>
      </c>
      <c r="J19" s="54">
        <f>IF(I19=0,1,0)</f>
        <v>1</v>
      </c>
      <c r="K19" s="54">
        <f>IF(D19&gt;D20,1,0)+IF(E19&gt;E20,1,0)+IF(F19&gt;F20,1,0)+IF(G19&gt;G20,1,0)+IF(H19&gt;H20,1,0)</f>
        <v>0</v>
      </c>
      <c r="L19" s="54">
        <f>N19-K19-M19</f>
        <v>0</v>
      </c>
      <c r="M19" s="54">
        <f>K20</f>
        <v>0</v>
      </c>
      <c r="N19" s="54">
        <f>IF(ISBLANK(D19),0,1)+IF(ISBLANK(E19),0,1)+IF(ISBLANK(F19),0,1)+IF(ISBLANK(G19),0,1)+IF(ISBLANK(H19),0,1)</f>
        <v>0</v>
      </c>
      <c r="O19" s="54">
        <f>SUM(D19:H19)</f>
        <v>0</v>
      </c>
      <c r="P19" s="54">
        <f>COUNTIF(D20:H20,"&lt;&gt;")*5-SUM(D20:H20)</f>
        <v>0</v>
      </c>
      <c r="Q19" s="54">
        <f>_xlfn.IFERROR(O19-P19,0)</f>
        <v>0</v>
      </c>
      <c r="R19" s="52"/>
      <c r="S19" s="52"/>
      <c r="T19" s="55"/>
    </row>
    <row r="20" ht="15" customHeight="1">
      <c r="A20" s="56"/>
      <c r="B20" s="52"/>
      <c r="C20" s="52"/>
      <c r="D20" s="52"/>
      <c r="E20" s="52"/>
      <c r="F20" s="52"/>
      <c r="G20" s="52"/>
      <c r="H20" s="52"/>
      <c r="I20" s="54">
        <f>IF(K20&gt;K19,1,0)</f>
        <v>0</v>
      </c>
      <c r="J20" s="54">
        <f>IF(I20=0,1,0)</f>
        <v>1</v>
      </c>
      <c r="K20" s="54">
        <f>IF(D20&gt;D19,1,0)+IF(E20&gt;E19,1,0)+IF(F20&gt;F19,1,0)+IF(G20&gt;G19,1,0)+IF(H20&gt;H19,1,0)</f>
        <v>0</v>
      </c>
      <c r="L20" s="54">
        <f>N20-K20-M20</f>
        <v>0</v>
      </c>
      <c r="M20" s="54">
        <f>K19</f>
        <v>0</v>
      </c>
      <c r="N20" s="54">
        <f>IF(ISBLANK(D20),0,1)+IF(ISBLANK(E20),0,1)+IF(ISBLANK(F20),0,1)+IF(ISBLANK(G20),0,1)+IF(ISBLANK(H20),0,1)</f>
        <v>0</v>
      </c>
      <c r="O20" s="54">
        <f>SUM(D20:H20)</f>
        <v>0</v>
      </c>
      <c r="P20" s="54">
        <f>COUNTIF(D19:H19,"&lt;&gt;")*5-SUM(D19:H19)</f>
        <v>0</v>
      </c>
      <c r="Q20" s="54">
        <f>_xlfn.IFERROR(O20-P20,0)</f>
        <v>0</v>
      </c>
      <c r="R20" s="52"/>
      <c r="S20" s="52"/>
      <c r="T20" s="55"/>
    </row>
    <row r="21" ht="15" customHeight="1">
      <c r="A21" s="51">
        <v>10</v>
      </c>
      <c r="B21" s="52"/>
      <c r="C21" s="52"/>
      <c r="D21" s="52"/>
      <c r="E21" s="52"/>
      <c r="F21" s="52"/>
      <c r="G21" s="52"/>
      <c r="H21" s="52"/>
      <c r="I21" s="54">
        <f>IF(K21&gt;K22,1,0)</f>
        <v>0</v>
      </c>
      <c r="J21" s="54">
        <f>IF(I21=0,1,0)</f>
        <v>1</v>
      </c>
      <c r="K21" s="54">
        <f>IF(D21&gt;D22,1,0)+IF(E21&gt;E22,1,0)+IF(F21&gt;F22,1,0)+IF(G21&gt;G22,1,0)+IF(H21&gt;H22,1,0)</f>
        <v>0</v>
      </c>
      <c r="L21" s="54">
        <f>N21-K21-M21</f>
        <v>0</v>
      </c>
      <c r="M21" s="54">
        <f>K22</f>
        <v>0</v>
      </c>
      <c r="N21" s="54">
        <f>IF(ISBLANK(D21),0,1)+IF(ISBLANK(E21),0,1)+IF(ISBLANK(F21),0,1)+IF(ISBLANK(G21),0,1)+IF(ISBLANK(H21),0,1)</f>
        <v>0</v>
      </c>
      <c r="O21" s="54">
        <f>SUM(D21:H21)</f>
        <v>0</v>
      </c>
      <c r="P21" s="54">
        <f>COUNTIF(D22:H22,"&lt;&gt;")*5-SUM(D22:H22)</f>
        <v>0</v>
      </c>
      <c r="Q21" s="54">
        <f>_xlfn.IFERROR(O21-P21,0)</f>
        <v>0</v>
      </c>
      <c r="R21" s="52"/>
      <c r="S21" s="52"/>
      <c r="T21" s="57"/>
    </row>
    <row r="22" ht="15" customHeight="1">
      <c r="A22" s="56"/>
      <c r="B22" s="52"/>
      <c r="C22" s="52"/>
      <c r="D22" s="52"/>
      <c r="E22" s="52"/>
      <c r="F22" s="52"/>
      <c r="G22" s="52"/>
      <c r="H22" s="52"/>
      <c r="I22" s="54">
        <f>IF(K22&gt;K21,1,0)</f>
        <v>0</v>
      </c>
      <c r="J22" s="54">
        <f>IF(I22=0,1,0)</f>
        <v>1</v>
      </c>
      <c r="K22" s="54">
        <f>IF(D22&gt;D21,1,0)+IF(E22&gt;E21,1,0)+IF(F22&gt;F21,1,0)+IF(G22&gt;G21,1,0)+IF(H22&gt;H21,1,0)</f>
        <v>0</v>
      </c>
      <c r="L22" s="54">
        <f>N22-K22-M22</f>
        <v>0</v>
      </c>
      <c r="M22" s="54">
        <f>K21</f>
        <v>0</v>
      </c>
      <c r="N22" s="54">
        <f>IF(ISBLANK(D22),0,1)+IF(ISBLANK(E22),0,1)+IF(ISBLANK(F22),0,1)+IF(ISBLANK(G22),0,1)+IF(ISBLANK(H22),0,1)</f>
        <v>0</v>
      </c>
      <c r="O22" s="54">
        <f>SUM(D22:H22)</f>
        <v>0</v>
      </c>
      <c r="P22" s="54">
        <f>COUNTIF(D21:H21,"&lt;&gt;")*5-SUM(D21:H21)</f>
        <v>0</v>
      </c>
      <c r="Q22" s="54">
        <f>_xlfn.IFERROR(O22-P22,0)</f>
        <v>0</v>
      </c>
      <c r="R22" s="52"/>
      <c r="S22" s="52"/>
      <c r="T22" s="57"/>
    </row>
    <row r="23" ht="15" customHeight="1">
      <c r="A23" s="51">
        <v>11</v>
      </c>
      <c r="B23" s="52"/>
      <c r="C23" s="52"/>
      <c r="D23" s="52"/>
      <c r="E23" s="52"/>
      <c r="F23" s="52"/>
      <c r="G23" s="52"/>
      <c r="H23" s="52"/>
      <c r="I23" s="54">
        <f>IF(K23&gt;K24,1,0)</f>
        <v>0</v>
      </c>
      <c r="J23" s="54">
        <f>IF(I23=0,1,0)</f>
        <v>1</v>
      </c>
      <c r="K23" s="54">
        <f>IF(D23&gt;D24,1,0)+IF(E23&gt;E24,1,0)+IF(F23&gt;F24,1,0)+IF(G23&gt;G24,1,0)+IF(H23&gt;H24,1,0)</f>
        <v>0</v>
      </c>
      <c r="L23" s="54">
        <f>N23-K23-M23</f>
        <v>0</v>
      </c>
      <c r="M23" s="54">
        <f>K24</f>
        <v>0</v>
      </c>
      <c r="N23" s="54">
        <f>IF(ISBLANK(D23),0,1)+IF(ISBLANK(E23),0,1)+IF(ISBLANK(F23),0,1)+IF(ISBLANK(G23),0,1)+IF(ISBLANK(H23),0,1)</f>
        <v>0</v>
      </c>
      <c r="O23" s="54">
        <f>SUM(D23:H23)</f>
        <v>0</v>
      </c>
      <c r="P23" s="54">
        <f>COUNTIF(D24:H24,"&lt;&gt;")*5-SUM(D24:H24)</f>
        <v>0</v>
      </c>
      <c r="Q23" s="54">
        <f>_xlfn.IFERROR(O23-P23,0)</f>
        <v>0</v>
      </c>
      <c r="R23" s="52"/>
      <c r="S23" s="52"/>
      <c r="T23" s="55"/>
    </row>
    <row r="24" ht="15" customHeight="1">
      <c r="A24" s="56"/>
      <c r="B24" s="52"/>
      <c r="C24" s="52"/>
      <c r="D24" s="52"/>
      <c r="E24" s="52"/>
      <c r="F24" s="52"/>
      <c r="G24" s="52"/>
      <c r="H24" s="52"/>
      <c r="I24" s="54">
        <f>IF(K24&gt;K23,1,0)</f>
        <v>0</v>
      </c>
      <c r="J24" s="54">
        <f>IF(I24=0,1,0)</f>
        <v>1</v>
      </c>
      <c r="K24" s="54">
        <f>IF(D24&gt;D23,1,0)+IF(E24&gt;E23,1,0)+IF(F24&gt;F23,1,0)+IF(G24&gt;G23,1,0)+IF(H24&gt;H23,1,0)</f>
        <v>0</v>
      </c>
      <c r="L24" s="54">
        <f>N24-K24-M24</f>
        <v>0</v>
      </c>
      <c r="M24" s="54">
        <f>K23</f>
        <v>0</v>
      </c>
      <c r="N24" s="54">
        <f>IF(ISBLANK(D24),0,1)+IF(ISBLANK(E24),0,1)+IF(ISBLANK(F24),0,1)+IF(ISBLANK(G24),0,1)+IF(ISBLANK(H24),0,1)</f>
        <v>0</v>
      </c>
      <c r="O24" s="54">
        <f>SUM(D24:H24)</f>
        <v>0</v>
      </c>
      <c r="P24" s="54">
        <f>COUNTIF(D23:H23,"&lt;&gt;")*5-SUM(D23:H23)</f>
        <v>0</v>
      </c>
      <c r="Q24" s="54">
        <f>_xlfn.IFERROR(O24-P24,0)</f>
        <v>0</v>
      </c>
      <c r="R24" s="52"/>
      <c r="S24" s="52"/>
      <c r="T24" s="55"/>
    </row>
    <row r="25" ht="15" customHeight="1">
      <c r="A25" s="51">
        <v>12</v>
      </c>
      <c r="B25" s="52"/>
      <c r="C25" s="52"/>
      <c r="D25" s="52"/>
      <c r="E25" s="52"/>
      <c r="F25" s="52"/>
      <c r="G25" s="52"/>
      <c r="H25" s="52"/>
      <c r="I25" s="54">
        <f>IF(K25&gt;K26,1,0)</f>
        <v>0</v>
      </c>
      <c r="J25" s="54">
        <f>IF(I25=0,1,0)</f>
        <v>1</v>
      </c>
      <c r="K25" s="54">
        <f>IF(D25&gt;D26,1,0)+IF(E25&gt;E26,1,0)+IF(F25&gt;F26,1,0)+IF(G25&gt;G26,1,0)+IF(H25&gt;H26,1,0)</f>
        <v>0</v>
      </c>
      <c r="L25" s="54">
        <f>N25-K25-M25</f>
        <v>0</v>
      </c>
      <c r="M25" s="54">
        <f>K26</f>
        <v>0</v>
      </c>
      <c r="N25" s="54">
        <f>IF(ISBLANK(D25),0,1)+IF(ISBLANK(E25),0,1)+IF(ISBLANK(F25),0,1)+IF(ISBLANK(G25),0,1)+IF(ISBLANK(H25),0,1)</f>
        <v>0</v>
      </c>
      <c r="O25" s="54">
        <f>SUM(D25:H25)</f>
        <v>0</v>
      </c>
      <c r="P25" s="54">
        <f>COUNTIF(D26:H26,"&lt;&gt;")*5-SUM(D26:H26)</f>
        <v>0</v>
      </c>
      <c r="Q25" s="54">
        <f>_xlfn.IFERROR(O25-P25,0)</f>
        <v>0</v>
      </c>
      <c r="R25" s="52"/>
      <c r="S25" s="52"/>
      <c r="T25" s="57"/>
    </row>
    <row r="26" ht="15" customHeight="1">
      <c r="A26" s="56"/>
      <c r="B26" s="52"/>
      <c r="C26" s="52"/>
      <c r="D26" s="52"/>
      <c r="E26" s="52"/>
      <c r="F26" s="52"/>
      <c r="G26" s="52"/>
      <c r="H26" s="52"/>
      <c r="I26" s="54">
        <f>IF(K26&gt;K25,1,0)</f>
        <v>0</v>
      </c>
      <c r="J26" s="54">
        <f>IF(I26=0,1,0)</f>
        <v>1</v>
      </c>
      <c r="K26" s="54">
        <f>IF(D26&gt;D25,1,0)+IF(E26&gt;E25,1,0)+IF(F26&gt;F25,1,0)+IF(G26&gt;G25,1,0)+IF(H26&gt;H25,1,0)</f>
        <v>0</v>
      </c>
      <c r="L26" s="54">
        <f>N26-K26-M26</f>
        <v>0</v>
      </c>
      <c r="M26" s="54">
        <f>K25</f>
        <v>0</v>
      </c>
      <c r="N26" s="54">
        <f>IF(ISBLANK(D26),0,1)+IF(ISBLANK(E26),0,1)+IF(ISBLANK(F26),0,1)+IF(ISBLANK(G26),0,1)+IF(ISBLANK(H26),0,1)</f>
        <v>0</v>
      </c>
      <c r="O26" s="54">
        <f>SUM(D26:H26)</f>
        <v>0</v>
      </c>
      <c r="P26" s="54">
        <f>COUNTIF(D25:H25,"&lt;&gt;")*5-SUM(D25:H25)</f>
        <v>0</v>
      </c>
      <c r="Q26" s="54">
        <f>_xlfn.IFERROR(O26-P26,0)</f>
        <v>0</v>
      </c>
      <c r="R26" s="52"/>
      <c r="S26" s="52"/>
      <c r="T26" s="57"/>
    </row>
    <row r="27" ht="15" customHeight="1">
      <c r="A27" s="51">
        <v>13</v>
      </c>
      <c r="B27" s="52"/>
      <c r="C27" s="52"/>
      <c r="D27" s="52"/>
      <c r="E27" s="52"/>
      <c r="F27" s="52"/>
      <c r="G27" s="52"/>
      <c r="H27" s="52"/>
      <c r="I27" s="54">
        <f>IF(K27&gt;K28,1,0)</f>
        <v>0</v>
      </c>
      <c r="J27" s="54">
        <f>IF(I27=0,1,0)</f>
        <v>1</v>
      </c>
      <c r="K27" s="54">
        <f>IF(D27&gt;D28,1,0)+IF(E27&gt;E28,1,0)+IF(F27&gt;F28,1,0)+IF(G27&gt;G28,1,0)+IF(H27&gt;H28,1,0)</f>
        <v>0</v>
      </c>
      <c r="L27" s="54">
        <f>N27-K27-M27</f>
        <v>0</v>
      </c>
      <c r="M27" s="54">
        <f>K28</f>
        <v>0</v>
      </c>
      <c r="N27" s="54">
        <f>IF(ISBLANK(D27),0,1)+IF(ISBLANK(E27),0,1)+IF(ISBLANK(F27),0,1)+IF(ISBLANK(G27),0,1)+IF(ISBLANK(H27),0,1)</f>
        <v>0</v>
      </c>
      <c r="O27" s="54">
        <f>SUM(D27:H27)</f>
        <v>0</v>
      </c>
      <c r="P27" s="54">
        <f>COUNTIF(D28:H28,"&lt;&gt;")*5-SUM(D28:H28)</f>
        <v>0</v>
      </c>
      <c r="Q27" s="54">
        <f>_xlfn.IFERROR(O27-P27,0)</f>
        <v>0</v>
      </c>
      <c r="R27" s="52"/>
      <c r="S27" s="52"/>
      <c r="T27" s="55"/>
    </row>
    <row r="28" ht="15" customHeight="1">
      <c r="A28" s="56"/>
      <c r="B28" s="52"/>
      <c r="C28" s="52"/>
      <c r="D28" s="52"/>
      <c r="E28" s="52"/>
      <c r="F28" s="52"/>
      <c r="G28" s="52"/>
      <c r="H28" s="52"/>
      <c r="I28" s="54">
        <f>IF(K28&gt;K27,1,0)</f>
        <v>0</v>
      </c>
      <c r="J28" s="54">
        <f>IF(I28=0,1,0)</f>
        <v>1</v>
      </c>
      <c r="K28" s="54">
        <f>IF(D28&gt;D27,1,0)+IF(E28&gt;E27,1,0)+IF(F28&gt;F27,1,0)+IF(G28&gt;G27,1,0)+IF(H28&gt;H27,1,0)</f>
        <v>0</v>
      </c>
      <c r="L28" s="54">
        <f>N28-K28-M28</f>
        <v>0</v>
      </c>
      <c r="M28" s="54">
        <f>K27</f>
        <v>0</v>
      </c>
      <c r="N28" s="54">
        <f>IF(ISBLANK(D28),0,1)+IF(ISBLANK(E28),0,1)+IF(ISBLANK(F28),0,1)+IF(ISBLANK(G28),0,1)+IF(ISBLANK(H28),0,1)</f>
        <v>0</v>
      </c>
      <c r="O28" s="54">
        <f>SUM(D28:H28)</f>
        <v>0</v>
      </c>
      <c r="P28" s="54">
        <f>COUNTIF(D27:H27,"&lt;&gt;")*5-SUM(D27:H27)</f>
        <v>0</v>
      </c>
      <c r="Q28" s="54">
        <f>_xlfn.IFERROR(O28-P28,0)</f>
        <v>0</v>
      </c>
      <c r="R28" s="52"/>
      <c r="S28" s="52"/>
      <c r="T28" s="55"/>
    </row>
    <row r="29" ht="15" customHeight="1">
      <c r="A29" s="51">
        <v>14</v>
      </c>
      <c r="B29" s="52"/>
      <c r="C29" s="52"/>
      <c r="D29" s="52"/>
      <c r="E29" s="52"/>
      <c r="F29" s="52"/>
      <c r="G29" s="52"/>
      <c r="H29" s="52"/>
      <c r="I29" s="54">
        <f>IF(K29&gt;K30,1,0)</f>
        <v>0</v>
      </c>
      <c r="J29" s="54">
        <f>IF(I29=0,1,0)</f>
        <v>1</v>
      </c>
      <c r="K29" s="54">
        <f>IF(D29&gt;D30,1,0)+IF(E29&gt;E30,1,0)+IF(F29&gt;F30,1,0)+IF(G29&gt;G30,1,0)+IF(H29&gt;H30,1,0)</f>
        <v>0</v>
      </c>
      <c r="L29" s="54">
        <f>N29-K29-M29</f>
        <v>0</v>
      </c>
      <c r="M29" s="54">
        <f>K30</f>
        <v>0</v>
      </c>
      <c r="N29" s="54">
        <f>IF(ISBLANK(D29),0,1)+IF(ISBLANK(E29),0,1)+IF(ISBLANK(F29),0,1)+IF(ISBLANK(G29),0,1)+IF(ISBLANK(H29),0,1)</f>
        <v>0</v>
      </c>
      <c r="O29" s="54">
        <f>SUM(D29:H29)</f>
        <v>0</v>
      </c>
      <c r="P29" s="54">
        <f>COUNTIF(D30:H30,"&lt;&gt;")*5-SUM(D30:H30)</f>
        <v>0</v>
      </c>
      <c r="Q29" s="54">
        <f>_xlfn.IFERROR(O29-P29,0)</f>
        <v>0</v>
      </c>
      <c r="R29" s="52"/>
      <c r="S29" s="52"/>
      <c r="T29" s="57"/>
    </row>
    <row r="30" ht="15" customHeight="1">
      <c r="A30" s="56"/>
      <c r="B30" s="52"/>
      <c r="C30" s="52"/>
      <c r="D30" s="52"/>
      <c r="E30" s="52"/>
      <c r="F30" s="52"/>
      <c r="G30" s="52"/>
      <c r="H30" s="52"/>
      <c r="I30" s="54">
        <f>IF(K30&gt;K29,1,0)</f>
        <v>0</v>
      </c>
      <c r="J30" s="54">
        <f>IF(I30=0,1,0)</f>
        <v>1</v>
      </c>
      <c r="K30" s="54">
        <f>IF(D30&gt;D29,1,0)+IF(E30&gt;E29,1,0)+IF(F30&gt;F29,1,0)+IF(G30&gt;G29,1,0)+IF(H30&gt;H29,1,0)</f>
        <v>0</v>
      </c>
      <c r="L30" s="54">
        <f>N30-K30-M30</f>
        <v>0</v>
      </c>
      <c r="M30" s="54">
        <f>K29</f>
        <v>0</v>
      </c>
      <c r="N30" s="54">
        <f>IF(ISBLANK(D30),0,1)+IF(ISBLANK(E30),0,1)+IF(ISBLANK(F30),0,1)+IF(ISBLANK(G30),0,1)+IF(ISBLANK(H30),0,1)</f>
        <v>0</v>
      </c>
      <c r="O30" s="54">
        <f>SUM(D30:H30)</f>
        <v>0</v>
      </c>
      <c r="P30" s="54">
        <f>COUNTIF(D29:H29,"&lt;&gt;")*5-SUM(D29:H29)</f>
        <v>0</v>
      </c>
      <c r="Q30" s="54">
        <f>_xlfn.IFERROR(O30-P30,0)</f>
        <v>0</v>
      </c>
      <c r="R30" s="52"/>
      <c r="S30" s="52"/>
      <c r="T30" s="57"/>
    </row>
    <row r="31" ht="15" customHeight="1">
      <c r="A31" s="51">
        <v>15</v>
      </c>
      <c r="B31" s="52"/>
      <c r="C31" s="52"/>
      <c r="D31" s="52"/>
      <c r="E31" s="52"/>
      <c r="F31" s="52"/>
      <c r="G31" s="52"/>
      <c r="H31" s="52"/>
      <c r="I31" s="54">
        <f>IF(K31&gt;K32,1,0)</f>
        <v>0</v>
      </c>
      <c r="J31" s="54">
        <f>IF(I31=0,1,0)</f>
        <v>1</v>
      </c>
      <c r="K31" s="54">
        <f>IF(D31&gt;D32,1,0)+IF(E31&gt;E32,1,0)+IF(F31&gt;F32,1,0)+IF(G31&gt;G32,1,0)+IF(H31&gt;H32,1,0)</f>
        <v>0</v>
      </c>
      <c r="L31" s="54">
        <f>N31-K31-M31</f>
        <v>0</v>
      </c>
      <c r="M31" s="54">
        <f>K32</f>
        <v>0</v>
      </c>
      <c r="N31" s="54">
        <f>IF(ISBLANK(D31),0,1)+IF(ISBLANK(E31),0,1)+IF(ISBLANK(F31),0,1)+IF(ISBLANK(G31),0,1)+IF(ISBLANK(H31),0,1)</f>
        <v>0</v>
      </c>
      <c r="O31" s="54">
        <f>SUM(D31:H31)</f>
        <v>0</v>
      </c>
      <c r="P31" s="54">
        <f>COUNTIF(D32:H32,"&lt;&gt;")*5-SUM(D32:H32)</f>
        <v>0</v>
      </c>
      <c r="Q31" s="54">
        <f>_xlfn.IFERROR(O31-P31,0)</f>
        <v>0</v>
      </c>
      <c r="R31" s="52"/>
      <c r="S31" s="52"/>
      <c r="T31" s="55"/>
    </row>
    <row r="32" ht="15" customHeight="1">
      <c r="A32" s="56"/>
      <c r="B32" s="52"/>
      <c r="C32" s="52"/>
      <c r="D32" s="52"/>
      <c r="E32" s="52"/>
      <c r="F32" s="52"/>
      <c r="G32" s="52"/>
      <c r="H32" s="52"/>
      <c r="I32" s="54">
        <f>IF(K32&gt;K31,1,0)</f>
        <v>0</v>
      </c>
      <c r="J32" s="54">
        <f>IF(I32=0,1,0)</f>
        <v>1</v>
      </c>
      <c r="K32" s="54">
        <f>IF(D32&gt;D31,1,0)+IF(E32&gt;E31,1,0)+IF(F32&gt;F31,1,0)+IF(G32&gt;G31,1,0)+IF(H32&gt;H31,1,0)</f>
        <v>0</v>
      </c>
      <c r="L32" s="54">
        <f>N32-K32-M32</f>
        <v>0</v>
      </c>
      <c r="M32" s="54">
        <f>K31</f>
        <v>0</v>
      </c>
      <c r="N32" s="54">
        <f>IF(ISBLANK(D32),0,1)+IF(ISBLANK(E32),0,1)+IF(ISBLANK(F32),0,1)+IF(ISBLANK(G32),0,1)+IF(ISBLANK(H32),0,1)</f>
        <v>0</v>
      </c>
      <c r="O32" s="54">
        <f>SUM(D32:H32)</f>
        <v>0</v>
      </c>
      <c r="P32" s="54">
        <f>COUNTIF(D31:H31,"&lt;&gt;")*5-SUM(D31:H31)</f>
        <v>0</v>
      </c>
      <c r="Q32" s="54">
        <f>_xlfn.IFERROR(O32-P32,0)</f>
        <v>0</v>
      </c>
      <c r="R32" s="52"/>
      <c r="S32" s="52"/>
      <c r="T32" s="55"/>
    </row>
    <row r="33" ht="15" customHeight="1">
      <c r="A33" s="51">
        <v>16</v>
      </c>
      <c r="B33" s="52"/>
      <c r="C33" s="52"/>
      <c r="D33" s="52"/>
      <c r="E33" s="52"/>
      <c r="F33" s="52"/>
      <c r="G33" s="52"/>
      <c r="H33" s="52"/>
      <c r="I33" s="54">
        <f>IF(K33&gt;K34,1,0)</f>
        <v>0</v>
      </c>
      <c r="J33" s="54">
        <f>IF(I33=0,1,0)</f>
        <v>1</v>
      </c>
      <c r="K33" s="54">
        <f>IF(D33&gt;D34,1,0)+IF(E33&gt;E34,1,0)+IF(F33&gt;F34,1,0)+IF(G33&gt;G34,1,0)+IF(H33&gt;H34,1,0)</f>
        <v>0</v>
      </c>
      <c r="L33" s="54">
        <f>N33-K33-M33</f>
        <v>0</v>
      </c>
      <c r="M33" s="54">
        <f>K34</f>
        <v>0</v>
      </c>
      <c r="N33" s="54">
        <f>IF(ISBLANK(D33),0,1)+IF(ISBLANK(E33),0,1)+IF(ISBLANK(F33),0,1)+IF(ISBLANK(G33),0,1)+IF(ISBLANK(H33),0,1)</f>
        <v>0</v>
      </c>
      <c r="O33" s="54">
        <f>SUM(D33:H33)</f>
        <v>0</v>
      </c>
      <c r="P33" s="54">
        <f>COUNTIF(D34:H34,"&lt;&gt;")*5-SUM(D34:H34)</f>
        <v>0</v>
      </c>
      <c r="Q33" s="54">
        <f>_xlfn.IFERROR(O33-P33,0)</f>
        <v>0</v>
      </c>
      <c r="R33" s="52"/>
      <c r="S33" s="52"/>
      <c r="T33" s="57"/>
    </row>
    <row r="34" ht="15" customHeight="1">
      <c r="A34" s="56"/>
      <c r="B34" s="52"/>
      <c r="C34" s="52"/>
      <c r="D34" s="52"/>
      <c r="E34" s="52"/>
      <c r="F34" s="52"/>
      <c r="G34" s="52"/>
      <c r="H34" s="52"/>
      <c r="I34" s="54">
        <f>IF(K34&gt;K33,1,0)</f>
        <v>0</v>
      </c>
      <c r="J34" s="54">
        <f>IF(I34=0,1,0)</f>
        <v>1</v>
      </c>
      <c r="K34" s="54">
        <f>IF(D34&gt;D33,1,0)+IF(E34&gt;E33,1,0)+IF(F34&gt;F33,1,0)+IF(G34&gt;G33,1,0)+IF(H34&gt;H33,1,0)</f>
        <v>0</v>
      </c>
      <c r="L34" s="54">
        <f>N34-K34-M34</f>
        <v>0</v>
      </c>
      <c r="M34" s="54">
        <f>K33</f>
        <v>0</v>
      </c>
      <c r="N34" s="54">
        <f>IF(ISBLANK(D34),0,1)+IF(ISBLANK(E34),0,1)+IF(ISBLANK(F34),0,1)+IF(ISBLANK(G34),0,1)+IF(ISBLANK(H34),0,1)</f>
        <v>0</v>
      </c>
      <c r="O34" s="54">
        <f>SUM(D34:H34)</f>
        <v>0</v>
      </c>
      <c r="P34" s="54">
        <f>COUNTIF(D33:H33,"&lt;&gt;")*5-SUM(D33:H33)</f>
        <v>0</v>
      </c>
      <c r="Q34" s="54">
        <f>_xlfn.IFERROR(O34-P34,0)</f>
        <v>0</v>
      </c>
      <c r="R34" s="52"/>
      <c r="S34" s="52"/>
      <c r="T34" s="57"/>
    </row>
    <row r="35" ht="15" customHeight="1">
      <c r="A35" s="51">
        <v>17</v>
      </c>
      <c r="B35" s="52"/>
      <c r="C35" s="52"/>
      <c r="D35" s="52"/>
      <c r="E35" s="52"/>
      <c r="F35" s="52"/>
      <c r="G35" s="52"/>
      <c r="H35" s="52"/>
      <c r="I35" s="54">
        <f>IF(K35&gt;K36,1,0)</f>
        <v>0</v>
      </c>
      <c r="J35" s="54">
        <f>IF(I35=0,1,0)</f>
        <v>1</v>
      </c>
      <c r="K35" s="54">
        <f>IF(D35&gt;D36,1,0)+IF(E35&gt;E36,1,0)+IF(F35&gt;F36,1,0)+IF(G35&gt;G36,1,0)+IF(H35&gt;H36,1,0)</f>
        <v>0</v>
      </c>
      <c r="L35" s="54">
        <f>N35-K35-M35</f>
        <v>0</v>
      </c>
      <c r="M35" s="54">
        <f>K36</f>
        <v>0</v>
      </c>
      <c r="N35" s="54">
        <f>IF(ISBLANK(D35),0,1)+IF(ISBLANK(E35),0,1)+IF(ISBLANK(F35),0,1)+IF(ISBLANK(G35),0,1)+IF(ISBLANK(H35),0,1)</f>
        <v>0</v>
      </c>
      <c r="O35" s="54">
        <f>SUM(D35:H35)</f>
        <v>0</v>
      </c>
      <c r="P35" s="54">
        <f>COUNTIF(D36:H36,"&lt;&gt;")*5-SUM(D36:H36)</f>
        <v>0</v>
      </c>
      <c r="Q35" s="54">
        <f>_xlfn.IFERROR(O35-P35,0)</f>
        <v>0</v>
      </c>
      <c r="R35" s="52"/>
      <c r="S35" s="52"/>
      <c r="T35" s="55"/>
    </row>
    <row r="36" ht="15" customHeight="1">
      <c r="A36" s="56"/>
      <c r="B36" s="52"/>
      <c r="C36" s="52"/>
      <c r="D36" s="52"/>
      <c r="E36" s="52"/>
      <c r="F36" s="52"/>
      <c r="G36" s="52"/>
      <c r="H36" s="52"/>
      <c r="I36" s="54">
        <f>IF(K36&gt;K35,1,0)</f>
        <v>0</v>
      </c>
      <c r="J36" s="54">
        <f>IF(I36=0,1,0)</f>
        <v>1</v>
      </c>
      <c r="K36" s="54">
        <f>IF(D36&gt;D35,1,0)+IF(E36&gt;E35,1,0)+IF(F36&gt;F35,1,0)+IF(G36&gt;G35,1,0)+IF(H36&gt;H35,1,0)</f>
        <v>0</v>
      </c>
      <c r="L36" s="54">
        <f>N36-K36-M36</f>
        <v>0</v>
      </c>
      <c r="M36" s="54">
        <f>K35</f>
        <v>0</v>
      </c>
      <c r="N36" s="54">
        <f>IF(ISBLANK(D36),0,1)+IF(ISBLANK(E36),0,1)+IF(ISBLANK(F36),0,1)+IF(ISBLANK(G36),0,1)+IF(ISBLANK(H36),0,1)</f>
        <v>0</v>
      </c>
      <c r="O36" s="54">
        <f>SUM(D36:H36)</f>
        <v>0</v>
      </c>
      <c r="P36" s="54">
        <f>COUNTIF(D35:H35,"&lt;&gt;")*5-SUM(D35:H35)</f>
        <v>0</v>
      </c>
      <c r="Q36" s="54">
        <f>_xlfn.IFERROR(O36-P36,0)</f>
        <v>0</v>
      </c>
      <c r="R36" s="52"/>
      <c r="S36" s="52"/>
      <c r="T36" s="55"/>
    </row>
    <row r="37" ht="15" customHeight="1">
      <c r="A37" s="51">
        <v>18</v>
      </c>
      <c r="B37" s="52"/>
      <c r="C37" s="52"/>
      <c r="D37" s="52"/>
      <c r="E37" s="52"/>
      <c r="F37" s="52"/>
      <c r="G37" s="52"/>
      <c r="H37" s="52"/>
      <c r="I37" s="54">
        <f>IF(K37&gt;K38,1,0)</f>
        <v>0</v>
      </c>
      <c r="J37" s="54">
        <f>IF(I37=0,1,0)</f>
        <v>1</v>
      </c>
      <c r="K37" s="54">
        <f>IF(D37&gt;D38,1,0)+IF(E37&gt;E38,1,0)+IF(F37&gt;F38,1,0)+IF(G37&gt;G38,1,0)+IF(H37&gt;H38,1,0)</f>
        <v>0</v>
      </c>
      <c r="L37" s="54">
        <f>N37-K37-M37</f>
        <v>0</v>
      </c>
      <c r="M37" s="54">
        <f>K38</f>
        <v>0</v>
      </c>
      <c r="N37" s="54">
        <f>IF(ISBLANK(D37),0,1)+IF(ISBLANK(E37),0,1)+IF(ISBLANK(F37),0,1)+IF(ISBLANK(G37),0,1)+IF(ISBLANK(H37),0,1)</f>
        <v>0</v>
      </c>
      <c r="O37" s="54">
        <f>SUM(D37:H37)</f>
        <v>0</v>
      </c>
      <c r="P37" s="54">
        <f>COUNTIF(D38:H38,"&lt;&gt;")*5-SUM(D38:H38)</f>
        <v>0</v>
      </c>
      <c r="Q37" s="54">
        <f>_xlfn.IFERROR(O37-P37,0)</f>
        <v>0</v>
      </c>
      <c r="R37" s="52"/>
      <c r="S37" s="52"/>
      <c r="T37" s="57"/>
    </row>
    <row r="38" ht="15" customHeight="1">
      <c r="A38" s="56"/>
      <c r="B38" s="52"/>
      <c r="C38" s="52"/>
      <c r="D38" s="52"/>
      <c r="E38" s="52"/>
      <c r="F38" s="52"/>
      <c r="G38" s="52"/>
      <c r="H38" s="52"/>
      <c r="I38" s="54">
        <f>IF(K38&gt;K37,1,0)</f>
        <v>0</v>
      </c>
      <c r="J38" s="54">
        <f>IF(I38=0,1,0)</f>
        <v>1</v>
      </c>
      <c r="K38" s="54">
        <f>IF(D38&gt;D37,1,0)+IF(E38&gt;E37,1,0)+IF(F38&gt;F37,1,0)+IF(G38&gt;G37,1,0)+IF(H38&gt;H37,1,0)</f>
        <v>0</v>
      </c>
      <c r="L38" s="54">
        <f>N38-K38-M38</f>
        <v>0</v>
      </c>
      <c r="M38" s="54">
        <f>K37</f>
        <v>0</v>
      </c>
      <c r="N38" s="54">
        <f>IF(ISBLANK(D38),0,1)+IF(ISBLANK(E38),0,1)+IF(ISBLANK(F38),0,1)+IF(ISBLANK(G38),0,1)+IF(ISBLANK(H38),0,1)</f>
        <v>0</v>
      </c>
      <c r="O38" s="54">
        <f>SUM(D38:H38)</f>
        <v>0</v>
      </c>
      <c r="P38" s="54">
        <f>COUNTIF(D37:H37,"&lt;&gt;")*5-SUM(D37:H37)</f>
        <v>0</v>
      </c>
      <c r="Q38" s="54">
        <f>_xlfn.IFERROR(O38-P38,0)</f>
        <v>0</v>
      </c>
      <c r="R38" s="52"/>
      <c r="S38" s="52"/>
      <c r="T38" s="57"/>
    </row>
    <row r="39" ht="15" customHeight="1">
      <c r="A39" s="51">
        <v>19</v>
      </c>
      <c r="B39" s="52"/>
      <c r="C39" s="52"/>
      <c r="D39" s="52"/>
      <c r="E39" s="52"/>
      <c r="F39" s="52"/>
      <c r="G39" s="52"/>
      <c r="H39" s="52"/>
      <c r="I39" s="54">
        <f>IF(K39&gt;K40,1,0)</f>
        <v>0</v>
      </c>
      <c r="J39" s="54">
        <f>IF(I39=0,1,0)</f>
        <v>1</v>
      </c>
      <c r="K39" s="54">
        <f>IF(D39&gt;D40,1,0)+IF(E39&gt;E40,1,0)+IF(F39&gt;F40,1,0)+IF(G39&gt;G40,1,0)+IF(H39&gt;H40,1,0)</f>
        <v>0</v>
      </c>
      <c r="L39" s="54">
        <f>N39-K39-M39</f>
        <v>0</v>
      </c>
      <c r="M39" s="54">
        <f>K40</f>
        <v>0</v>
      </c>
      <c r="N39" s="54">
        <f>IF(ISBLANK(D39),0,1)+IF(ISBLANK(E39),0,1)+IF(ISBLANK(F39),0,1)+IF(ISBLANK(G39),0,1)+IF(ISBLANK(H39),0,1)</f>
        <v>0</v>
      </c>
      <c r="O39" s="54">
        <f>SUM(D39:H39)</f>
        <v>0</v>
      </c>
      <c r="P39" s="54">
        <f>COUNTIF(D40:H40,"&lt;&gt;")*5-SUM(D40:H40)</f>
        <v>0</v>
      </c>
      <c r="Q39" s="54">
        <f>_xlfn.IFERROR(O39-P39,0)</f>
        <v>0</v>
      </c>
      <c r="R39" s="52"/>
      <c r="S39" s="52"/>
      <c r="T39" s="55"/>
    </row>
    <row r="40" ht="15" customHeight="1">
      <c r="A40" s="56"/>
      <c r="B40" s="52"/>
      <c r="C40" s="52"/>
      <c r="D40" s="52"/>
      <c r="E40" s="52"/>
      <c r="F40" s="52"/>
      <c r="G40" s="52"/>
      <c r="H40" s="52"/>
      <c r="I40" s="54">
        <f>IF(K40&gt;K39,1,0)</f>
        <v>0</v>
      </c>
      <c r="J40" s="54">
        <f>IF(I40=0,1,0)</f>
        <v>1</v>
      </c>
      <c r="K40" s="54">
        <f>IF(D40&gt;D39,1,0)+IF(E40&gt;E39,1,0)+IF(F40&gt;F39,1,0)+IF(G40&gt;G39,1,0)+IF(H40&gt;H39,1,0)</f>
        <v>0</v>
      </c>
      <c r="L40" s="54">
        <f>N40-K40-M40</f>
        <v>0</v>
      </c>
      <c r="M40" s="54">
        <f>K39</f>
        <v>0</v>
      </c>
      <c r="N40" s="54">
        <f>IF(ISBLANK(D40),0,1)+IF(ISBLANK(E40),0,1)+IF(ISBLANK(F40),0,1)+IF(ISBLANK(G40),0,1)+IF(ISBLANK(H40),0,1)</f>
        <v>0</v>
      </c>
      <c r="O40" s="54">
        <f>SUM(D40:H40)</f>
        <v>0</v>
      </c>
      <c r="P40" s="54">
        <f>COUNTIF(D39:H39,"&lt;&gt;")*5-SUM(D39:H39)</f>
        <v>0</v>
      </c>
      <c r="Q40" s="54">
        <f>_xlfn.IFERROR(O40-P40,0)</f>
        <v>0</v>
      </c>
      <c r="R40" s="52"/>
      <c r="S40" s="52"/>
      <c r="T40" s="55"/>
    </row>
    <row r="41" ht="15" customHeight="1">
      <c r="A41" s="51">
        <v>20</v>
      </c>
      <c r="B41" s="52"/>
      <c r="C41" s="52"/>
      <c r="D41" s="52"/>
      <c r="E41" s="52"/>
      <c r="F41" s="52"/>
      <c r="G41" s="52"/>
      <c r="H41" s="52"/>
      <c r="I41" s="54">
        <f>IF(K41&gt;K42,1,0)</f>
        <v>0</v>
      </c>
      <c r="J41" s="54">
        <f>IF(I41=0,1,0)</f>
        <v>1</v>
      </c>
      <c r="K41" s="54">
        <f>IF(D41&gt;D42,1,0)+IF(E41&gt;E42,1,0)+IF(F41&gt;F42,1,0)+IF(G41&gt;G42,1,0)+IF(H41&gt;H42,1,0)</f>
        <v>0</v>
      </c>
      <c r="L41" s="54">
        <f>N41-K41-M41</f>
        <v>0</v>
      </c>
      <c r="M41" s="54">
        <f>K42</f>
        <v>0</v>
      </c>
      <c r="N41" s="54">
        <f>IF(ISBLANK(D41),0,1)+IF(ISBLANK(E41),0,1)+IF(ISBLANK(F41),0,1)+IF(ISBLANK(G41),0,1)+IF(ISBLANK(H41),0,1)</f>
        <v>0</v>
      </c>
      <c r="O41" s="54">
        <f>SUM(D41:H41)</f>
        <v>0</v>
      </c>
      <c r="P41" s="54">
        <f>COUNTIF(D42:H42,"&lt;&gt;")*5-SUM(D42:H42)</f>
        <v>0</v>
      </c>
      <c r="Q41" s="54">
        <f>_xlfn.IFERROR(O41-P41,0)</f>
        <v>0</v>
      </c>
      <c r="R41" s="52"/>
      <c r="S41" s="52"/>
      <c r="T41" s="57"/>
    </row>
    <row r="42" ht="15" customHeight="1">
      <c r="A42" s="56"/>
      <c r="B42" s="52"/>
      <c r="C42" s="52"/>
      <c r="D42" s="52"/>
      <c r="E42" s="52"/>
      <c r="F42" s="52"/>
      <c r="G42" s="52"/>
      <c r="H42" s="52"/>
      <c r="I42" s="54">
        <f>IF(K42&gt;K41,1,0)</f>
        <v>0</v>
      </c>
      <c r="J42" s="54">
        <f>IF(I42=0,1,0)</f>
        <v>1</v>
      </c>
      <c r="K42" s="54">
        <f>IF(D42&gt;D41,1,0)+IF(E42&gt;E41,1,0)+IF(F42&gt;F41,1,0)+IF(G42&gt;G41,1,0)+IF(H42&gt;H41,1,0)</f>
        <v>0</v>
      </c>
      <c r="L42" s="54">
        <f>N42-K42-M42</f>
        <v>0</v>
      </c>
      <c r="M42" s="54">
        <f>K41</f>
        <v>0</v>
      </c>
      <c r="N42" s="54">
        <f>IF(ISBLANK(D42),0,1)+IF(ISBLANK(E42),0,1)+IF(ISBLANK(F42),0,1)+IF(ISBLANK(G42),0,1)+IF(ISBLANK(H42),0,1)</f>
        <v>0</v>
      </c>
      <c r="O42" s="54">
        <f>SUM(D42:H42)</f>
        <v>0</v>
      </c>
      <c r="P42" s="54">
        <f>COUNTIF(D41:H41,"&lt;&gt;")*5-SUM(D41:H41)</f>
        <v>0</v>
      </c>
      <c r="Q42" s="54">
        <f>_xlfn.IFERROR(O42-P42,0)</f>
        <v>0</v>
      </c>
      <c r="R42" s="52"/>
      <c r="S42" s="52"/>
      <c r="T42" s="57"/>
    </row>
    <row r="43" ht="15" customHeight="1">
      <c r="A43" s="51">
        <v>21</v>
      </c>
      <c r="B43" s="52"/>
      <c r="C43" s="52"/>
      <c r="D43" s="52"/>
      <c r="E43" s="52"/>
      <c r="F43" s="52"/>
      <c r="G43" s="52"/>
      <c r="H43" s="52"/>
      <c r="I43" s="54">
        <f>IF(K43&gt;K44,1,0)</f>
        <v>0</v>
      </c>
      <c r="J43" s="54">
        <f>IF(I43=0,1,0)</f>
        <v>1</v>
      </c>
      <c r="K43" s="54">
        <f>IF(D43&gt;D44,1,0)+IF(E43&gt;E44,1,0)+IF(F43&gt;F44,1,0)+IF(G43&gt;G44,1,0)+IF(H43&gt;H44,1,0)</f>
        <v>0</v>
      </c>
      <c r="L43" s="54">
        <f>N43-K43-M43</f>
        <v>0</v>
      </c>
      <c r="M43" s="54">
        <f>K44</f>
        <v>0</v>
      </c>
      <c r="N43" s="54">
        <f>IF(ISBLANK(D43),0,1)+IF(ISBLANK(E43),0,1)+IF(ISBLANK(F43),0,1)+IF(ISBLANK(G43),0,1)+IF(ISBLANK(H43),0,1)</f>
        <v>0</v>
      </c>
      <c r="O43" s="54">
        <f>SUM(D43:H43)</f>
        <v>0</v>
      </c>
      <c r="P43" s="54">
        <f>COUNTIF(D44:H44,"&lt;&gt;")*5-SUM(D44:H44)</f>
        <v>0</v>
      </c>
      <c r="Q43" s="54">
        <f>_xlfn.IFERROR(O43-P43,0)</f>
        <v>0</v>
      </c>
      <c r="R43" s="52"/>
      <c r="S43" s="52"/>
      <c r="T43" s="55"/>
    </row>
    <row r="44" ht="15" customHeight="1">
      <c r="A44" s="56"/>
      <c r="B44" s="52"/>
      <c r="C44" s="52"/>
      <c r="D44" s="52"/>
      <c r="E44" s="52"/>
      <c r="F44" s="52"/>
      <c r="G44" s="52"/>
      <c r="H44" s="52"/>
      <c r="I44" s="54">
        <f>IF(K44&gt;K43,1,0)</f>
        <v>0</v>
      </c>
      <c r="J44" s="54">
        <f>IF(I44=0,1,0)</f>
        <v>1</v>
      </c>
      <c r="K44" s="54">
        <f>IF(D44&gt;D43,1,0)+IF(E44&gt;E43,1,0)+IF(F44&gt;F43,1,0)+IF(G44&gt;G43,1,0)+IF(H44&gt;H43,1,0)</f>
        <v>0</v>
      </c>
      <c r="L44" s="54">
        <f>N44-K44-M44</f>
        <v>0</v>
      </c>
      <c r="M44" s="54">
        <f>K43</f>
        <v>0</v>
      </c>
      <c r="N44" s="54">
        <f>IF(ISBLANK(D44),0,1)+IF(ISBLANK(E44),0,1)+IF(ISBLANK(F44),0,1)+IF(ISBLANK(G44),0,1)+IF(ISBLANK(H44),0,1)</f>
        <v>0</v>
      </c>
      <c r="O44" s="54">
        <f>SUM(D44:H44)</f>
        <v>0</v>
      </c>
      <c r="P44" s="54">
        <f>COUNTIF(D43:H43,"&lt;&gt;")*5-SUM(D43:H43)</f>
        <v>0</v>
      </c>
      <c r="Q44" s="54">
        <f>_xlfn.IFERROR(O44-P44,0)</f>
        <v>0</v>
      </c>
      <c r="R44" s="52"/>
      <c r="S44" s="52"/>
      <c r="T44" s="55"/>
    </row>
    <row r="45" ht="15" customHeight="1">
      <c r="A45" s="51">
        <v>22</v>
      </c>
      <c r="B45" s="52"/>
      <c r="C45" s="52"/>
      <c r="D45" s="52"/>
      <c r="E45" s="52"/>
      <c r="F45" s="52"/>
      <c r="G45" s="52"/>
      <c r="H45" s="52"/>
      <c r="I45" s="54">
        <f>IF(K45&gt;K46,1,0)</f>
        <v>0</v>
      </c>
      <c r="J45" s="54">
        <f>IF(I45=0,1,0)</f>
        <v>1</v>
      </c>
      <c r="K45" s="54">
        <f>IF(D45&gt;D46,1,0)+IF(E45&gt;E46,1,0)+IF(F45&gt;F46,1,0)+IF(G45&gt;G46,1,0)+IF(H45&gt;H46,1,0)</f>
        <v>0</v>
      </c>
      <c r="L45" s="54">
        <f>N45-K45-M45</f>
        <v>0</v>
      </c>
      <c r="M45" s="54">
        <f>K46</f>
        <v>0</v>
      </c>
      <c r="N45" s="54">
        <f>IF(ISBLANK(D45),0,1)+IF(ISBLANK(E45),0,1)+IF(ISBLANK(F45),0,1)+IF(ISBLANK(G45),0,1)+IF(ISBLANK(H45),0,1)</f>
        <v>0</v>
      </c>
      <c r="O45" s="54">
        <f>SUM(D45:H45)</f>
        <v>0</v>
      </c>
      <c r="P45" s="54">
        <f>COUNTIF(D46:H46,"&lt;&gt;")*5-SUM(D46:H46)</f>
        <v>0</v>
      </c>
      <c r="Q45" s="54">
        <f>_xlfn.IFERROR(O45-P45,0)</f>
        <v>0</v>
      </c>
      <c r="R45" s="52"/>
      <c r="S45" s="52"/>
      <c r="T45" s="57"/>
    </row>
    <row r="46" ht="15" customHeight="1">
      <c r="A46" s="56"/>
      <c r="B46" s="52"/>
      <c r="C46" s="52"/>
      <c r="D46" s="52"/>
      <c r="E46" s="52"/>
      <c r="F46" s="52"/>
      <c r="G46" s="52"/>
      <c r="H46" s="52"/>
      <c r="I46" s="54">
        <f>IF(K46&gt;K45,1,0)</f>
        <v>0</v>
      </c>
      <c r="J46" s="54">
        <f>IF(I46=0,1,0)</f>
        <v>1</v>
      </c>
      <c r="K46" s="54">
        <f>IF(D46&gt;D45,1,0)+IF(E46&gt;E45,1,0)+IF(F46&gt;F45,1,0)+IF(G46&gt;G45,1,0)+IF(H46&gt;H45,1,0)</f>
        <v>0</v>
      </c>
      <c r="L46" s="54">
        <f>N46-K46-M46</f>
        <v>0</v>
      </c>
      <c r="M46" s="54">
        <f>K45</f>
        <v>0</v>
      </c>
      <c r="N46" s="54">
        <f>IF(ISBLANK(D46),0,1)+IF(ISBLANK(E46),0,1)+IF(ISBLANK(F46),0,1)+IF(ISBLANK(G46),0,1)+IF(ISBLANK(H46),0,1)</f>
        <v>0</v>
      </c>
      <c r="O46" s="54">
        <f>SUM(D46:H46)</f>
        <v>0</v>
      </c>
      <c r="P46" s="54">
        <f>COUNTIF(D45:H45,"&lt;&gt;")*5-SUM(D45:H45)</f>
        <v>0</v>
      </c>
      <c r="Q46" s="54">
        <f>_xlfn.IFERROR(O46-P46,0)</f>
        <v>0</v>
      </c>
      <c r="R46" s="52"/>
      <c r="S46" s="52"/>
      <c r="T46" s="57"/>
    </row>
    <row r="47" ht="15" customHeight="1">
      <c r="A47" s="51">
        <v>23</v>
      </c>
      <c r="B47" s="52"/>
      <c r="C47" s="52"/>
      <c r="D47" s="52"/>
      <c r="E47" s="52"/>
      <c r="F47" s="52"/>
      <c r="G47" s="52"/>
      <c r="H47" s="52"/>
      <c r="I47" s="54">
        <f>IF(K47&gt;K48,1,0)</f>
        <v>0</v>
      </c>
      <c r="J47" s="54">
        <f>IF(I47=0,1,0)</f>
        <v>1</v>
      </c>
      <c r="K47" s="54">
        <f>IF(D47&gt;D48,1,0)+IF(E47&gt;E48,1,0)+IF(F47&gt;F48,1,0)+IF(G47&gt;G48,1,0)+IF(H47&gt;H48,1,0)</f>
        <v>0</v>
      </c>
      <c r="L47" s="54">
        <f>N47-K47-M47</f>
        <v>0</v>
      </c>
      <c r="M47" s="54">
        <f>K48</f>
        <v>0</v>
      </c>
      <c r="N47" s="54">
        <f>IF(ISBLANK(D47),0,1)+IF(ISBLANK(E47),0,1)+IF(ISBLANK(F47),0,1)+IF(ISBLANK(G47),0,1)+IF(ISBLANK(H47),0,1)</f>
        <v>0</v>
      </c>
      <c r="O47" s="54">
        <f>SUM(D47:H47)</f>
        <v>0</v>
      </c>
      <c r="P47" s="54">
        <f>COUNTIF(D48:H48,"&lt;&gt;")*5-SUM(D48:H48)</f>
        <v>0</v>
      </c>
      <c r="Q47" s="54">
        <f>_xlfn.IFERROR(O47-P47,0)</f>
        <v>0</v>
      </c>
      <c r="R47" s="52"/>
      <c r="S47" s="52"/>
      <c r="T47" s="55"/>
    </row>
    <row r="48" ht="15" customHeight="1">
      <c r="A48" s="56"/>
      <c r="B48" s="52"/>
      <c r="C48" s="52"/>
      <c r="D48" s="52"/>
      <c r="E48" s="52"/>
      <c r="F48" s="52"/>
      <c r="G48" s="52"/>
      <c r="H48" s="52"/>
      <c r="I48" s="54">
        <f>IF(K48&gt;K47,1,0)</f>
        <v>0</v>
      </c>
      <c r="J48" s="54">
        <f>IF(I48=0,1,0)</f>
        <v>1</v>
      </c>
      <c r="K48" s="54">
        <f>IF(D48&gt;D47,1,0)+IF(E48&gt;E47,1,0)+IF(F48&gt;F47,1,0)+IF(G48&gt;G47,1,0)+IF(H48&gt;H47,1,0)</f>
        <v>0</v>
      </c>
      <c r="L48" s="54">
        <f>N48-K48-M48</f>
        <v>0</v>
      </c>
      <c r="M48" s="54">
        <f>K47</f>
        <v>0</v>
      </c>
      <c r="N48" s="54">
        <f>IF(ISBLANK(D48),0,1)+IF(ISBLANK(E48),0,1)+IF(ISBLANK(F48),0,1)+IF(ISBLANK(G48),0,1)+IF(ISBLANK(H48),0,1)</f>
        <v>0</v>
      </c>
      <c r="O48" s="54">
        <f>SUM(D48:H48)</f>
        <v>0</v>
      </c>
      <c r="P48" s="54">
        <f>COUNTIF(D47:H47,"&lt;&gt;")*5-SUM(D47:H47)</f>
        <v>0</v>
      </c>
      <c r="Q48" s="54">
        <f>_xlfn.IFERROR(O48-P48,0)</f>
        <v>0</v>
      </c>
      <c r="R48" s="52"/>
      <c r="S48" s="52"/>
      <c r="T48" s="55"/>
    </row>
    <row r="49" ht="15" customHeight="1">
      <c r="A49" s="51">
        <v>24</v>
      </c>
      <c r="B49" s="52"/>
      <c r="C49" s="52"/>
      <c r="D49" s="52"/>
      <c r="E49" s="52"/>
      <c r="F49" s="52"/>
      <c r="G49" s="52"/>
      <c r="H49" s="52"/>
      <c r="I49" s="54">
        <f>IF(K49&gt;K50,1,0)</f>
        <v>0</v>
      </c>
      <c r="J49" s="54">
        <f>IF(I49=0,1,0)</f>
        <v>1</v>
      </c>
      <c r="K49" s="54">
        <f>IF(D49&gt;D50,1,0)+IF(E49&gt;E50,1,0)+IF(F49&gt;F50,1,0)+IF(G49&gt;G50,1,0)+IF(H49&gt;H50,1,0)</f>
        <v>0</v>
      </c>
      <c r="L49" s="54">
        <f>N49-K49-M49</f>
        <v>0</v>
      </c>
      <c r="M49" s="54">
        <f>K50</f>
        <v>0</v>
      </c>
      <c r="N49" s="54">
        <f>IF(ISBLANK(D49),0,1)+IF(ISBLANK(E49),0,1)+IF(ISBLANK(F49),0,1)+IF(ISBLANK(G49),0,1)+IF(ISBLANK(H49),0,1)</f>
        <v>0</v>
      </c>
      <c r="O49" s="54">
        <f>SUM(D49:H49)</f>
        <v>0</v>
      </c>
      <c r="P49" s="54">
        <f>COUNTIF(D50:H50,"&lt;&gt;")*5-SUM(D50:H50)</f>
        <v>0</v>
      </c>
      <c r="Q49" s="54">
        <f>_xlfn.IFERROR(O49-P49,0)</f>
        <v>0</v>
      </c>
      <c r="R49" s="52"/>
      <c r="S49" s="52"/>
      <c r="T49" s="57"/>
    </row>
    <row r="50" ht="15" customHeight="1">
      <c r="A50" s="56"/>
      <c r="B50" s="52"/>
      <c r="C50" s="52"/>
      <c r="D50" s="52"/>
      <c r="E50" s="52"/>
      <c r="F50" s="52"/>
      <c r="G50" s="52"/>
      <c r="H50" s="52"/>
      <c r="I50" s="54">
        <f>IF(K50&gt;K49,1,0)</f>
        <v>0</v>
      </c>
      <c r="J50" s="54">
        <f>IF(I50=0,1,0)</f>
        <v>1</v>
      </c>
      <c r="K50" s="54">
        <f>IF(D50&gt;D49,1,0)+IF(E50&gt;E49,1,0)+IF(F50&gt;F49,1,0)+IF(G50&gt;G49,1,0)+IF(H50&gt;H49,1,0)</f>
        <v>0</v>
      </c>
      <c r="L50" s="54">
        <f>N50-K50-M50</f>
        <v>0</v>
      </c>
      <c r="M50" s="54">
        <f>K49</f>
        <v>0</v>
      </c>
      <c r="N50" s="54">
        <f>IF(ISBLANK(D50),0,1)+IF(ISBLANK(E50),0,1)+IF(ISBLANK(F50),0,1)+IF(ISBLANK(G50),0,1)+IF(ISBLANK(H50),0,1)</f>
        <v>0</v>
      </c>
      <c r="O50" s="54">
        <f>SUM(D50:H50)</f>
        <v>0</v>
      </c>
      <c r="P50" s="54">
        <f>COUNTIF(D49:H49,"&lt;&gt;")*5-SUM(D49:H49)</f>
        <v>0</v>
      </c>
      <c r="Q50" s="54">
        <f>_xlfn.IFERROR(O50-P50,0)</f>
        <v>0</v>
      </c>
      <c r="R50" s="52"/>
      <c r="S50" s="52"/>
      <c r="T50" s="57"/>
    </row>
    <row r="51" ht="15" customHeight="1">
      <c r="A51" s="51">
        <v>25</v>
      </c>
      <c r="B51" s="52"/>
      <c r="C51" s="52"/>
      <c r="D51" s="52"/>
      <c r="E51" s="52"/>
      <c r="F51" s="52"/>
      <c r="G51" s="52"/>
      <c r="H51" s="52"/>
      <c r="I51" s="54">
        <f>IF(K51&gt;K52,1,0)</f>
        <v>0</v>
      </c>
      <c r="J51" s="54">
        <f>IF(I51=0,1,0)</f>
        <v>1</v>
      </c>
      <c r="K51" s="54">
        <f>IF(D51&gt;D52,1,0)+IF(E51&gt;E52,1,0)+IF(F51&gt;F52,1,0)+IF(G51&gt;G52,1,0)+IF(H51&gt;H52,1,0)</f>
        <v>0</v>
      </c>
      <c r="L51" s="54">
        <f>N51-K51-M51</f>
        <v>0</v>
      </c>
      <c r="M51" s="54">
        <f>K52</f>
        <v>0</v>
      </c>
      <c r="N51" s="54">
        <f>IF(ISBLANK(D51),0,1)+IF(ISBLANK(E51),0,1)+IF(ISBLANK(F51),0,1)+IF(ISBLANK(G51),0,1)+IF(ISBLANK(H51),0,1)</f>
        <v>0</v>
      </c>
      <c r="O51" s="54">
        <f>SUM(D51:H51)</f>
        <v>0</v>
      </c>
      <c r="P51" s="54">
        <f>COUNTIF(D52:H52,"&lt;&gt;")*5-SUM(D52:H52)</f>
        <v>0</v>
      </c>
      <c r="Q51" s="54">
        <f>_xlfn.IFERROR(O51-P51,0)</f>
        <v>0</v>
      </c>
      <c r="R51" s="52"/>
      <c r="S51" s="52"/>
      <c r="T51" s="55"/>
    </row>
    <row r="52" ht="15" customHeight="1">
      <c r="A52" s="56"/>
      <c r="B52" s="52"/>
      <c r="C52" s="52"/>
      <c r="D52" s="52"/>
      <c r="E52" s="52"/>
      <c r="F52" s="52"/>
      <c r="G52" s="52"/>
      <c r="H52" s="52"/>
      <c r="I52" s="54">
        <f>IF(K52&gt;K51,1,0)</f>
        <v>0</v>
      </c>
      <c r="J52" s="54">
        <f>IF(I52=0,1,0)</f>
        <v>1</v>
      </c>
      <c r="K52" s="54">
        <f>IF(D52&gt;D51,1,0)+IF(E52&gt;E51,1,0)+IF(F52&gt;F51,1,0)+IF(G52&gt;G51,1,0)+IF(H52&gt;H51,1,0)</f>
        <v>0</v>
      </c>
      <c r="L52" s="54">
        <f>N52-K52-M52</f>
        <v>0</v>
      </c>
      <c r="M52" s="54">
        <f>K51</f>
        <v>0</v>
      </c>
      <c r="N52" s="54">
        <f>IF(ISBLANK(D52),0,1)+IF(ISBLANK(E52),0,1)+IF(ISBLANK(F52),0,1)+IF(ISBLANK(G52),0,1)+IF(ISBLANK(H52),0,1)</f>
        <v>0</v>
      </c>
      <c r="O52" s="54">
        <f>SUM(D52:H52)</f>
        <v>0</v>
      </c>
      <c r="P52" s="54">
        <f>COUNTIF(D51:H51,"&lt;&gt;")*5-SUM(D51:H51)</f>
        <v>0</v>
      </c>
      <c r="Q52" s="54">
        <f>_xlfn.IFERROR(O52-P52,0)</f>
        <v>0</v>
      </c>
      <c r="R52" s="52"/>
      <c r="S52" s="52"/>
      <c r="T52" s="55"/>
    </row>
    <row r="53" ht="15" customHeight="1">
      <c r="A53" s="51">
        <v>26</v>
      </c>
      <c r="B53" s="52"/>
      <c r="C53" s="52"/>
      <c r="D53" s="52"/>
      <c r="E53" s="52"/>
      <c r="F53" s="52"/>
      <c r="G53" s="52"/>
      <c r="H53" s="52"/>
      <c r="I53" s="54">
        <f>IF(K53&gt;K54,1,0)</f>
        <v>0</v>
      </c>
      <c r="J53" s="54">
        <f>IF(I53=0,1,0)</f>
        <v>1</v>
      </c>
      <c r="K53" s="54">
        <f>IF(D53&gt;D54,1,0)+IF(E53&gt;E54,1,0)+IF(F53&gt;F54,1,0)+IF(G53&gt;G54,1,0)+IF(H53&gt;H54,1,0)</f>
        <v>0</v>
      </c>
      <c r="L53" s="54">
        <f>N53-K53-M53</f>
        <v>0</v>
      </c>
      <c r="M53" s="54">
        <f>K54</f>
        <v>0</v>
      </c>
      <c r="N53" s="54">
        <f>IF(ISBLANK(D53),0,1)+IF(ISBLANK(E53),0,1)+IF(ISBLANK(F53),0,1)+IF(ISBLANK(G53),0,1)+IF(ISBLANK(H53),0,1)</f>
        <v>0</v>
      </c>
      <c r="O53" s="54">
        <f>SUM(D53:H53)</f>
        <v>0</v>
      </c>
      <c r="P53" s="54">
        <f>COUNTIF(D54:H54,"&lt;&gt;")*5-SUM(D54:H54)</f>
        <v>0</v>
      </c>
      <c r="Q53" s="54">
        <f>_xlfn.IFERROR(O53-P53,0)</f>
        <v>0</v>
      </c>
      <c r="R53" s="52"/>
      <c r="S53" s="52"/>
      <c r="T53" s="57"/>
    </row>
    <row r="54" ht="15" customHeight="1">
      <c r="A54" s="56"/>
      <c r="B54" s="52"/>
      <c r="C54" s="52"/>
      <c r="D54" s="52"/>
      <c r="E54" s="52"/>
      <c r="F54" s="52"/>
      <c r="G54" s="52"/>
      <c r="H54" s="52"/>
      <c r="I54" s="54">
        <f>IF(K54&gt;K53,1,0)</f>
        <v>0</v>
      </c>
      <c r="J54" s="54">
        <f>IF(I54=0,1,0)</f>
        <v>1</v>
      </c>
      <c r="K54" s="54">
        <f>IF(D54&gt;D53,1,0)+IF(E54&gt;E53,1,0)+IF(F54&gt;F53,1,0)+IF(G54&gt;G53,1,0)+IF(H54&gt;H53,1,0)</f>
        <v>0</v>
      </c>
      <c r="L54" s="54">
        <f>N54-K54-M54</f>
        <v>0</v>
      </c>
      <c r="M54" s="54">
        <f>K53</f>
        <v>0</v>
      </c>
      <c r="N54" s="54">
        <f>IF(ISBLANK(D54),0,1)+IF(ISBLANK(E54),0,1)+IF(ISBLANK(F54),0,1)+IF(ISBLANK(G54),0,1)+IF(ISBLANK(H54),0,1)</f>
        <v>0</v>
      </c>
      <c r="O54" s="54">
        <f>SUM(D54:H54)</f>
        <v>0</v>
      </c>
      <c r="P54" s="54">
        <f>COUNTIF(D53:H53,"&lt;&gt;")*5-SUM(D53:H53)</f>
        <v>0</v>
      </c>
      <c r="Q54" s="54">
        <f>_xlfn.IFERROR(O54-P54,0)</f>
        <v>0</v>
      </c>
      <c r="R54" s="52"/>
      <c r="S54" s="52"/>
      <c r="T54" s="57"/>
    </row>
    <row r="55" ht="15" customHeight="1">
      <c r="A55" s="51">
        <v>27</v>
      </c>
      <c r="B55" s="52"/>
      <c r="C55" s="52"/>
      <c r="D55" s="52"/>
      <c r="E55" s="52"/>
      <c r="F55" s="52"/>
      <c r="G55" s="52"/>
      <c r="H55" s="52"/>
      <c r="I55" s="54">
        <f>IF(K55&gt;K56,1,0)</f>
        <v>0</v>
      </c>
      <c r="J55" s="54">
        <f>IF(I55=0,1,0)</f>
        <v>1</v>
      </c>
      <c r="K55" s="54">
        <f>IF(D55&gt;D56,1,0)+IF(E55&gt;E56,1,0)+IF(F55&gt;F56,1,0)+IF(G55&gt;G56,1,0)+IF(H55&gt;H56,1,0)</f>
        <v>0</v>
      </c>
      <c r="L55" s="54">
        <f>N55-K55-M55</f>
        <v>0</v>
      </c>
      <c r="M55" s="54">
        <f>K56</f>
        <v>0</v>
      </c>
      <c r="N55" s="54">
        <f>IF(ISBLANK(D55),0,1)+IF(ISBLANK(E55),0,1)+IF(ISBLANK(F55),0,1)+IF(ISBLANK(G55),0,1)+IF(ISBLANK(H55),0,1)</f>
        <v>0</v>
      </c>
      <c r="O55" s="54">
        <f>SUM(D55:H55)</f>
        <v>0</v>
      </c>
      <c r="P55" s="54">
        <f>COUNTIF(D56:H56,"&lt;&gt;")*5-SUM(D56:H56)</f>
        <v>0</v>
      </c>
      <c r="Q55" s="54">
        <f>_xlfn.IFERROR(O55-P55,0)</f>
        <v>0</v>
      </c>
      <c r="R55" s="52"/>
      <c r="S55" s="52"/>
      <c r="T55" s="55"/>
    </row>
    <row r="56" ht="15" customHeight="1">
      <c r="A56" s="56"/>
      <c r="B56" s="52"/>
      <c r="C56" s="52"/>
      <c r="D56" s="52"/>
      <c r="E56" s="52"/>
      <c r="F56" s="52"/>
      <c r="G56" s="52"/>
      <c r="H56" s="52"/>
      <c r="I56" s="54">
        <f>IF(K56&gt;K55,1,0)</f>
        <v>0</v>
      </c>
      <c r="J56" s="54">
        <f>IF(I56=0,1,0)</f>
        <v>1</v>
      </c>
      <c r="K56" s="54">
        <f>IF(D56&gt;D55,1,0)+IF(E56&gt;E55,1,0)+IF(F56&gt;F55,1,0)+IF(G56&gt;G55,1,0)+IF(H56&gt;H55,1,0)</f>
        <v>0</v>
      </c>
      <c r="L56" s="54">
        <f>N56-K56-M56</f>
        <v>0</v>
      </c>
      <c r="M56" s="54">
        <f>K55</f>
        <v>0</v>
      </c>
      <c r="N56" s="54">
        <f>IF(ISBLANK(D56),0,1)+IF(ISBLANK(E56),0,1)+IF(ISBLANK(F56),0,1)+IF(ISBLANK(G56),0,1)+IF(ISBLANK(H56),0,1)</f>
        <v>0</v>
      </c>
      <c r="O56" s="54">
        <f>SUM(D56:H56)</f>
        <v>0</v>
      </c>
      <c r="P56" s="54">
        <f>COUNTIF(D55:H55,"&lt;&gt;")*5-SUM(D55:H55)</f>
        <v>0</v>
      </c>
      <c r="Q56" s="54">
        <f>_xlfn.IFERROR(O56-P56,0)</f>
        <v>0</v>
      </c>
      <c r="R56" s="52"/>
      <c r="S56" s="52"/>
      <c r="T56" s="55"/>
    </row>
    <row r="57" ht="15" customHeight="1">
      <c r="A57" s="51">
        <v>28</v>
      </c>
      <c r="B57" s="52"/>
      <c r="C57" s="52"/>
      <c r="D57" s="52"/>
      <c r="E57" s="52"/>
      <c r="F57" s="52"/>
      <c r="G57" s="52"/>
      <c r="H57" s="52"/>
      <c r="I57" s="54">
        <f>IF(K57&gt;K58,1,0)</f>
        <v>0</v>
      </c>
      <c r="J57" s="54">
        <f>IF(I57=0,1,0)</f>
        <v>1</v>
      </c>
      <c r="K57" s="54">
        <f>IF(D57&gt;D58,1,0)+IF(E57&gt;E58,1,0)+IF(F57&gt;F58,1,0)+IF(G57&gt;G58,1,0)+IF(H57&gt;H58,1,0)</f>
        <v>0</v>
      </c>
      <c r="L57" s="54">
        <f>N57-K57-M57</f>
        <v>0</v>
      </c>
      <c r="M57" s="54">
        <f>K58</f>
        <v>0</v>
      </c>
      <c r="N57" s="54">
        <f>IF(ISBLANK(D57),0,1)+IF(ISBLANK(E57),0,1)+IF(ISBLANK(F57),0,1)+IF(ISBLANK(G57),0,1)+IF(ISBLANK(H57),0,1)</f>
        <v>0</v>
      </c>
      <c r="O57" s="54">
        <f>SUM(D57:H57)</f>
        <v>0</v>
      </c>
      <c r="P57" s="54">
        <f>COUNTIF(D58:H58,"&lt;&gt;")*5-SUM(D58:H58)</f>
        <v>0</v>
      </c>
      <c r="Q57" s="54">
        <f>_xlfn.IFERROR(O57-P57,0)</f>
        <v>0</v>
      </c>
      <c r="R57" s="52"/>
      <c r="S57" s="52"/>
      <c r="T57" s="57"/>
    </row>
    <row r="58" ht="15" customHeight="1">
      <c r="A58" s="56"/>
      <c r="B58" s="52"/>
      <c r="C58" s="52"/>
      <c r="D58" s="52"/>
      <c r="E58" s="52"/>
      <c r="F58" s="52"/>
      <c r="G58" s="52"/>
      <c r="H58" s="52"/>
      <c r="I58" s="54">
        <f>IF(K58&gt;K57,1,0)</f>
        <v>0</v>
      </c>
      <c r="J58" s="54">
        <f>IF(I58=0,1,0)</f>
        <v>1</v>
      </c>
      <c r="K58" s="54">
        <f>IF(D58&gt;D57,1,0)+IF(E58&gt;E57,1,0)+IF(F58&gt;F57,1,0)+IF(G58&gt;G57,1,0)+IF(H58&gt;H57,1,0)</f>
        <v>0</v>
      </c>
      <c r="L58" s="54">
        <f>N58-K58-M58</f>
        <v>0</v>
      </c>
      <c r="M58" s="54">
        <f>K57</f>
        <v>0</v>
      </c>
      <c r="N58" s="54">
        <f>IF(ISBLANK(D58),0,1)+IF(ISBLANK(E58),0,1)+IF(ISBLANK(F58),0,1)+IF(ISBLANK(G58),0,1)+IF(ISBLANK(H58),0,1)</f>
        <v>0</v>
      </c>
      <c r="O58" s="54">
        <f>SUM(D58:H58)</f>
        <v>0</v>
      </c>
      <c r="P58" s="54">
        <f>COUNTIF(D57:H57,"&lt;&gt;")*5-SUM(D57:H57)</f>
        <v>0</v>
      </c>
      <c r="Q58" s="54">
        <f>_xlfn.IFERROR(O58-P58,0)</f>
        <v>0</v>
      </c>
      <c r="R58" s="52"/>
      <c r="S58" s="52"/>
      <c r="T58" s="57"/>
    </row>
    <row r="59" ht="15" customHeight="1">
      <c r="A59" s="51">
        <v>29</v>
      </c>
      <c r="B59" s="52"/>
      <c r="C59" s="52"/>
      <c r="D59" s="52"/>
      <c r="E59" s="52"/>
      <c r="F59" s="52"/>
      <c r="G59" s="52"/>
      <c r="H59" s="52"/>
      <c r="I59" s="54">
        <f>IF(K59&gt;K60,1,0)</f>
        <v>0</v>
      </c>
      <c r="J59" s="54">
        <f>IF(I59=0,1,0)</f>
        <v>1</v>
      </c>
      <c r="K59" s="54">
        <f>IF(D59&gt;D60,1,0)+IF(E59&gt;E60,1,0)+IF(F59&gt;F60,1,0)+IF(G59&gt;G60,1,0)+IF(H59&gt;H60,1,0)</f>
        <v>0</v>
      </c>
      <c r="L59" s="54">
        <f>N59-K59-M59</f>
        <v>0</v>
      </c>
      <c r="M59" s="54">
        <f>K60</f>
        <v>0</v>
      </c>
      <c r="N59" s="54">
        <f>IF(ISBLANK(D59),0,1)+IF(ISBLANK(E59),0,1)+IF(ISBLANK(F59),0,1)+IF(ISBLANK(G59),0,1)+IF(ISBLANK(H59),0,1)</f>
        <v>0</v>
      </c>
      <c r="O59" s="54">
        <f>SUM(D59:H59)</f>
        <v>0</v>
      </c>
      <c r="P59" s="54">
        <f>COUNTIF(D60:H60,"&lt;&gt;")*5-SUM(D60:H60)</f>
        <v>0</v>
      </c>
      <c r="Q59" s="54">
        <f>_xlfn.IFERROR(O59-P59,0)</f>
        <v>0</v>
      </c>
      <c r="R59" s="52"/>
      <c r="S59" s="52"/>
      <c r="T59" s="55"/>
    </row>
    <row r="60" ht="15" customHeight="1">
      <c r="A60" s="56"/>
      <c r="B60" s="52"/>
      <c r="C60" s="52"/>
      <c r="D60" s="52"/>
      <c r="E60" s="52"/>
      <c r="F60" s="52"/>
      <c r="G60" s="52"/>
      <c r="H60" s="52"/>
      <c r="I60" s="54">
        <f>IF(K60&gt;K59,1,0)</f>
        <v>0</v>
      </c>
      <c r="J60" s="54">
        <f>IF(I60=0,1,0)</f>
        <v>1</v>
      </c>
      <c r="K60" s="54">
        <f>IF(D60&gt;D59,1,0)+IF(E60&gt;E59,1,0)+IF(F60&gt;F59,1,0)+IF(G60&gt;G59,1,0)+IF(H60&gt;H59,1,0)</f>
        <v>0</v>
      </c>
      <c r="L60" s="54">
        <f>N60-K60-M60</f>
        <v>0</v>
      </c>
      <c r="M60" s="54">
        <f>K59</f>
        <v>0</v>
      </c>
      <c r="N60" s="54">
        <f>IF(ISBLANK(D60),0,1)+IF(ISBLANK(E60),0,1)+IF(ISBLANK(F60),0,1)+IF(ISBLANK(G60),0,1)+IF(ISBLANK(H60),0,1)</f>
        <v>0</v>
      </c>
      <c r="O60" s="54">
        <f>SUM(D60:H60)</f>
        <v>0</v>
      </c>
      <c r="P60" s="54">
        <f>COUNTIF(D59:H59,"&lt;&gt;")*5-SUM(D59:H59)</f>
        <v>0</v>
      </c>
      <c r="Q60" s="54">
        <f>_xlfn.IFERROR(O60-P60,0)</f>
        <v>0</v>
      </c>
      <c r="R60" s="52"/>
      <c r="S60" s="52"/>
      <c r="T60" s="55"/>
    </row>
    <row r="61" ht="15" customHeight="1">
      <c r="A61" s="51">
        <v>30</v>
      </c>
      <c r="B61" s="52"/>
      <c r="C61" s="52"/>
      <c r="D61" s="52"/>
      <c r="E61" s="52"/>
      <c r="F61" s="52"/>
      <c r="G61" s="52"/>
      <c r="H61" s="52"/>
      <c r="I61" s="54">
        <f>IF(K61&gt;K62,1,0)</f>
        <v>0</v>
      </c>
      <c r="J61" s="54">
        <f>IF(I61=0,1,0)</f>
        <v>1</v>
      </c>
      <c r="K61" s="54">
        <f>IF(D61&gt;D62,1,0)+IF(E61&gt;E62,1,0)+IF(F61&gt;F62,1,0)+IF(G61&gt;G62,1,0)+IF(H61&gt;H62,1,0)</f>
        <v>0</v>
      </c>
      <c r="L61" s="54">
        <f>N61-K61-M61</f>
        <v>0</v>
      </c>
      <c r="M61" s="54">
        <f>K62</f>
        <v>0</v>
      </c>
      <c r="N61" s="54">
        <f>IF(ISBLANK(D61),0,1)+IF(ISBLANK(E61),0,1)+IF(ISBLANK(F61),0,1)+IF(ISBLANK(G61),0,1)+IF(ISBLANK(H61),0,1)</f>
        <v>0</v>
      </c>
      <c r="O61" s="54">
        <f>SUM(D61:H61)</f>
        <v>0</v>
      </c>
      <c r="P61" s="54">
        <f>COUNTIF(D62:H62,"&lt;&gt;")*5-SUM(D62:H62)</f>
        <v>0</v>
      </c>
      <c r="Q61" s="54">
        <f>_xlfn.IFERROR(O61-P61,0)</f>
        <v>0</v>
      </c>
      <c r="R61" s="52"/>
      <c r="S61" s="52"/>
      <c r="T61" s="57"/>
    </row>
    <row r="62" ht="15" customHeight="1">
      <c r="A62" s="56"/>
      <c r="B62" s="52"/>
      <c r="C62" s="52"/>
      <c r="D62" s="52"/>
      <c r="E62" s="52"/>
      <c r="F62" s="52"/>
      <c r="G62" s="52"/>
      <c r="H62" s="52"/>
      <c r="I62" s="54">
        <f>IF(K62&gt;K61,1,0)</f>
        <v>0</v>
      </c>
      <c r="J62" s="54">
        <f>IF(I62=0,1,0)</f>
        <v>1</v>
      </c>
      <c r="K62" s="54">
        <f>IF(D62&gt;D61,1,0)+IF(E62&gt;E61,1,0)+IF(F62&gt;F61,1,0)+IF(G62&gt;G61,1,0)+IF(H62&gt;H61,1,0)</f>
        <v>0</v>
      </c>
      <c r="L62" s="54">
        <f>N62-K62-M62</f>
        <v>0</v>
      </c>
      <c r="M62" s="54">
        <f>K61</f>
        <v>0</v>
      </c>
      <c r="N62" s="54">
        <f>IF(ISBLANK(D62),0,1)+IF(ISBLANK(E62),0,1)+IF(ISBLANK(F62),0,1)+IF(ISBLANK(G62),0,1)+IF(ISBLANK(H62),0,1)</f>
        <v>0</v>
      </c>
      <c r="O62" s="54">
        <f>SUM(D62:H62)</f>
        <v>0</v>
      </c>
      <c r="P62" s="54">
        <f>COUNTIF(D61:H61,"&lt;&gt;")*5-SUM(D61:H61)</f>
        <v>0</v>
      </c>
      <c r="Q62" s="54">
        <f>_xlfn.IFERROR(O62-P62,0)</f>
        <v>0</v>
      </c>
      <c r="R62" s="52"/>
      <c r="S62" s="52"/>
      <c r="T62" s="57"/>
    </row>
    <row r="63" ht="15" customHeight="1">
      <c r="A63" s="51">
        <v>31</v>
      </c>
      <c r="B63" s="52"/>
      <c r="C63" s="52"/>
      <c r="D63" s="52"/>
      <c r="E63" s="52"/>
      <c r="F63" s="52"/>
      <c r="G63" s="52"/>
      <c r="H63" s="52"/>
      <c r="I63" s="54">
        <f>IF(K63&gt;K64,1,0)</f>
        <v>0</v>
      </c>
      <c r="J63" s="54">
        <f>IF(I63=0,1,0)</f>
        <v>1</v>
      </c>
      <c r="K63" s="54">
        <f>IF(D63&gt;D64,1,0)+IF(E63&gt;E64,1,0)+IF(F63&gt;F64,1,0)+IF(G63&gt;G64,1,0)+IF(H63&gt;H64,1,0)</f>
        <v>0</v>
      </c>
      <c r="L63" s="54">
        <f>N63-K63-M63</f>
        <v>0</v>
      </c>
      <c r="M63" s="54">
        <f>K64</f>
        <v>0</v>
      </c>
      <c r="N63" s="54">
        <f>IF(ISBLANK(D63),0,1)+IF(ISBLANK(E63),0,1)+IF(ISBLANK(F63),0,1)+IF(ISBLANK(G63),0,1)+IF(ISBLANK(H63),0,1)</f>
        <v>0</v>
      </c>
      <c r="O63" s="54">
        <f>SUM(D63:H63)</f>
        <v>0</v>
      </c>
      <c r="P63" s="54">
        <f>COUNTIF(D64:H64,"&lt;&gt;")*5-SUM(D64:H64)</f>
        <v>0</v>
      </c>
      <c r="Q63" s="54">
        <f>_xlfn.IFERROR(O63-P63,0)</f>
        <v>0</v>
      </c>
      <c r="R63" s="52"/>
      <c r="S63" s="52"/>
      <c r="T63" s="55"/>
    </row>
    <row r="64" ht="15" customHeight="1">
      <c r="A64" s="56"/>
      <c r="B64" s="52"/>
      <c r="C64" s="52"/>
      <c r="D64" s="52"/>
      <c r="E64" s="52"/>
      <c r="F64" s="52"/>
      <c r="G64" s="52"/>
      <c r="H64" s="52"/>
      <c r="I64" s="54">
        <f>IF(K64&gt;K63,1,0)</f>
        <v>0</v>
      </c>
      <c r="J64" s="54">
        <f>IF(I64=0,1,0)</f>
        <v>1</v>
      </c>
      <c r="K64" s="54">
        <f>IF(D64&gt;D63,1,0)+IF(E64&gt;E63,1,0)+IF(F64&gt;F63,1,0)+IF(G64&gt;G63,1,0)+IF(H64&gt;H63,1,0)</f>
        <v>0</v>
      </c>
      <c r="L64" s="54">
        <f>N64-K64-M64</f>
        <v>0</v>
      </c>
      <c r="M64" s="54">
        <f>K63</f>
        <v>0</v>
      </c>
      <c r="N64" s="54">
        <f>IF(ISBLANK(D64),0,1)+IF(ISBLANK(E64),0,1)+IF(ISBLANK(F64),0,1)+IF(ISBLANK(G64),0,1)+IF(ISBLANK(H64),0,1)</f>
        <v>0</v>
      </c>
      <c r="O64" s="54">
        <f>SUM(D64:H64)</f>
        <v>0</v>
      </c>
      <c r="P64" s="54">
        <f>COUNTIF(D63:H63,"&lt;&gt;")*5-SUM(D63:H63)</f>
        <v>0</v>
      </c>
      <c r="Q64" s="54">
        <f>_xlfn.IFERROR(O64-P64,0)</f>
        <v>0</v>
      </c>
      <c r="R64" s="52"/>
      <c r="S64" s="52"/>
      <c r="T64" s="55"/>
    </row>
    <row r="65" ht="15" customHeight="1">
      <c r="A65" s="51">
        <v>32</v>
      </c>
      <c r="B65" s="52"/>
      <c r="C65" s="52"/>
      <c r="D65" s="52"/>
      <c r="E65" s="52"/>
      <c r="F65" s="52"/>
      <c r="G65" s="52"/>
      <c r="H65" s="52"/>
      <c r="I65" s="54">
        <f>IF(K65&gt;K66,1,0)</f>
        <v>0</v>
      </c>
      <c r="J65" s="54">
        <f>IF(I65=0,1,0)</f>
        <v>1</v>
      </c>
      <c r="K65" s="54">
        <f>IF(D65&gt;D66,1,0)+IF(E65&gt;E66,1,0)+IF(F65&gt;F66,1,0)+IF(G65&gt;G66,1,0)+IF(H65&gt;H66,1,0)</f>
        <v>0</v>
      </c>
      <c r="L65" s="54">
        <f>N65-K65-M65</f>
        <v>0</v>
      </c>
      <c r="M65" s="54">
        <f>K66</f>
        <v>0</v>
      </c>
      <c r="N65" s="54">
        <f>IF(ISBLANK(D65),0,1)+IF(ISBLANK(E65),0,1)+IF(ISBLANK(F65),0,1)+IF(ISBLANK(G65),0,1)+IF(ISBLANK(H65),0,1)</f>
        <v>0</v>
      </c>
      <c r="O65" s="54">
        <f>SUM(D65:H65)</f>
        <v>0</v>
      </c>
      <c r="P65" s="54">
        <f>COUNTIF(D66:H66,"&lt;&gt;")*5-SUM(D66:H66)</f>
        <v>0</v>
      </c>
      <c r="Q65" s="54">
        <f>_xlfn.IFERROR(O65-P65,0)</f>
        <v>0</v>
      </c>
      <c r="R65" s="52"/>
      <c r="S65" s="52"/>
      <c r="T65" s="57"/>
    </row>
    <row r="66" ht="15" customHeight="1">
      <c r="A66" s="56"/>
      <c r="B66" s="52"/>
      <c r="C66" s="52"/>
      <c r="D66" s="52"/>
      <c r="E66" s="52"/>
      <c r="F66" s="52"/>
      <c r="G66" s="52"/>
      <c r="H66" s="52"/>
      <c r="I66" s="54">
        <f>IF(K66&gt;K65,1,0)</f>
        <v>0</v>
      </c>
      <c r="J66" s="54">
        <f>IF(I66=0,1,0)</f>
        <v>1</v>
      </c>
      <c r="K66" s="54">
        <f>IF(D66&gt;D65,1,0)+IF(E66&gt;E65,1,0)+IF(F66&gt;F65,1,0)+IF(G66&gt;G65,1,0)+IF(H66&gt;H65,1,0)</f>
        <v>0</v>
      </c>
      <c r="L66" s="54">
        <f>N66-K66-M66</f>
        <v>0</v>
      </c>
      <c r="M66" s="54">
        <f>K65</f>
        <v>0</v>
      </c>
      <c r="N66" s="54">
        <f>IF(ISBLANK(D66),0,1)+IF(ISBLANK(E66),0,1)+IF(ISBLANK(F66),0,1)+IF(ISBLANK(G66),0,1)+IF(ISBLANK(H66),0,1)</f>
        <v>0</v>
      </c>
      <c r="O66" s="54">
        <f>SUM(D66:H66)</f>
        <v>0</v>
      </c>
      <c r="P66" s="54">
        <f>COUNTIF(D65:H65,"&lt;&gt;")*5-SUM(D65:H65)</f>
        <v>0</v>
      </c>
      <c r="Q66" s="54">
        <f>_xlfn.IFERROR(O66-P66,0)</f>
        <v>0</v>
      </c>
      <c r="R66" s="52"/>
      <c r="S66" s="52"/>
      <c r="T66" s="57"/>
    </row>
    <row r="67" ht="15" customHeight="1">
      <c r="A67" s="51">
        <v>33</v>
      </c>
      <c r="B67" s="52"/>
      <c r="C67" s="52"/>
      <c r="D67" s="52"/>
      <c r="E67" s="52"/>
      <c r="F67" s="52"/>
      <c r="G67" s="52"/>
      <c r="H67" s="52"/>
      <c r="I67" s="54">
        <f>IF(K67&gt;K68,1,0)</f>
        <v>0</v>
      </c>
      <c r="J67" s="54">
        <f>IF(I67=0,1,0)</f>
        <v>1</v>
      </c>
      <c r="K67" s="54">
        <f>IF(D67&gt;D68,1,0)+IF(E67&gt;E68,1,0)+IF(F67&gt;F68,1,0)+IF(G67&gt;G68,1,0)+IF(H67&gt;H68,1,0)</f>
        <v>0</v>
      </c>
      <c r="L67" s="54">
        <f>N67-K67-M67</f>
        <v>0</v>
      </c>
      <c r="M67" s="54">
        <f>K68</f>
        <v>0</v>
      </c>
      <c r="N67" s="54">
        <f>IF(ISBLANK(D67),0,1)+IF(ISBLANK(E67),0,1)+IF(ISBLANK(F67),0,1)+IF(ISBLANK(G67),0,1)+IF(ISBLANK(H67),0,1)</f>
        <v>0</v>
      </c>
      <c r="O67" s="54">
        <f>SUM(D67:H67)</f>
        <v>0</v>
      </c>
      <c r="P67" s="54">
        <f>COUNTIF(D68:H68,"&lt;&gt;")*5-SUM(D68:H68)</f>
        <v>0</v>
      </c>
      <c r="Q67" s="54">
        <f>_xlfn.IFERROR(O67-P67,0)</f>
        <v>0</v>
      </c>
      <c r="R67" s="52"/>
      <c r="S67" s="52"/>
      <c r="T67" s="55"/>
    </row>
    <row r="68" ht="15" customHeight="1">
      <c r="A68" s="56"/>
      <c r="B68" s="52"/>
      <c r="C68" s="52"/>
      <c r="D68" s="52"/>
      <c r="E68" s="52"/>
      <c r="F68" s="52"/>
      <c r="G68" s="52"/>
      <c r="H68" s="52"/>
      <c r="I68" s="54">
        <f>IF(K68&gt;K67,1,0)</f>
        <v>0</v>
      </c>
      <c r="J68" s="54">
        <f>IF(I68=0,1,0)</f>
        <v>1</v>
      </c>
      <c r="K68" s="54">
        <f>IF(D68&gt;D67,1,0)+IF(E68&gt;E67,1,0)+IF(F68&gt;F67,1,0)+IF(G68&gt;G67,1,0)+IF(H68&gt;H67,1,0)</f>
        <v>0</v>
      </c>
      <c r="L68" s="54">
        <f>N68-K68-M68</f>
        <v>0</v>
      </c>
      <c r="M68" s="54">
        <f>K67</f>
        <v>0</v>
      </c>
      <c r="N68" s="54">
        <f>IF(ISBLANK(D68),0,1)+IF(ISBLANK(E68),0,1)+IF(ISBLANK(F68),0,1)+IF(ISBLANK(G68),0,1)+IF(ISBLANK(H68),0,1)</f>
        <v>0</v>
      </c>
      <c r="O68" s="54">
        <f>SUM(D68:H68)</f>
        <v>0</v>
      </c>
      <c r="P68" s="54">
        <f>COUNTIF(D67:H67,"&lt;&gt;")*5-SUM(D67:H67)</f>
        <v>0</v>
      </c>
      <c r="Q68" s="54">
        <f>_xlfn.IFERROR(O68-P68,0)</f>
        <v>0</v>
      </c>
      <c r="R68" s="52"/>
      <c r="S68" s="52"/>
      <c r="T68" s="55"/>
    </row>
    <row r="69" ht="15" customHeight="1">
      <c r="A69" s="51">
        <v>34</v>
      </c>
      <c r="B69" s="52"/>
      <c r="C69" s="52"/>
      <c r="D69" s="52"/>
      <c r="E69" s="52"/>
      <c r="F69" s="52"/>
      <c r="G69" s="52"/>
      <c r="H69" s="52"/>
      <c r="I69" s="54">
        <f>IF(K69&gt;K70,1,0)</f>
        <v>0</v>
      </c>
      <c r="J69" s="54">
        <f>IF(I69=0,1,0)</f>
        <v>1</v>
      </c>
      <c r="K69" s="54">
        <f>IF(D69&gt;D70,1,0)+IF(E69&gt;E70,1,0)+IF(F69&gt;F70,1,0)+IF(G69&gt;G70,1,0)+IF(H69&gt;H70,1,0)</f>
        <v>0</v>
      </c>
      <c r="L69" s="54">
        <f>N69-K69-M69</f>
        <v>0</v>
      </c>
      <c r="M69" s="54">
        <f>K70</f>
        <v>0</v>
      </c>
      <c r="N69" s="54">
        <f>IF(ISBLANK(D69),0,1)+IF(ISBLANK(E69),0,1)+IF(ISBLANK(F69),0,1)+IF(ISBLANK(G69),0,1)+IF(ISBLANK(H69),0,1)</f>
        <v>0</v>
      </c>
      <c r="O69" s="54">
        <f>SUM(D69:H69)</f>
        <v>0</v>
      </c>
      <c r="P69" s="54">
        <f>COUNTIF(D70:H70,"&lt;&gt;")*5-SUM(D70:H70)</f>
        <v>0</v>
      </c>
      <c r="Q69" s="54">
        <f>_xlfn.IFERROR(O69-P69,0)</f>
        <v>0</v>
      </c>
      <c r="R69" s="52"/>
      <c r="S69" s="52"/>
      <c r="T69" s="57"/>
    </row>
    <row r="70" ht="15" customHeight="1">
      <c r="A70" s="56"/>
      <c r="B70" s="52"/>
      <c r="C70" s="52"/>
      <c r="D70" s="52"/>
      <c r="E70" s="52"/>
      <c r="F70" s="52"/>
      <c r="G70" s="52"/>
      <c r="H70" s="52"/>
      <c r="I70" s="54">
        <f>IF(K70&gt;K69,1,0)</f>
        <v>0</v>
      </c>
      <c r="J70" s="54">
        <f>IF(I70=0,1,0)</f>
        <v>1</v>
      </c>
      <c r="K70" s="54">
        <f>IF(D70&gt;D69,1,0)+IF(E70&gt;E69,1,0)+IF(F70&gt;F69,1,0)+IF(G70&gt;G69,1,0)+IF(H70&gt;H69,1,0)</f>
        <v>0</v>
      </c>
      <c r="L70" s="54">
        <f>N70-K70-M70</f>
        <v>0</v>
      </c>
      <c r="M70" s="54">
        <f>K69</f>
        <v>0</v>
      </c>
      <c r="N70" s="54">
        <f>IF(ISBLANK(D70),0,1)+IF(ISBLANK(E70),0,1)+IF(ISBLANK(F70),0,1)+IF(ISBLANK(G70),0,1)+IF(ISBLANK(H70),0,1)</f>
        <v>0</v>
      </c>
      <c r="O70" s="54">
        <f>SUM(D70:H70)</f>
        <v>0</v>
      </c>
      <c r="P70" s="54">
        <f>COUNTIF(D69:H69,"&lt;&gt;")*5-SUM(D69:H69)</f>
        <v>0</v>
      </c>
      <c r="Q70" s="54">
        <f>_xlfn.IFERROR(O70-P70,0)</f>
        <v>0</v>
      </c>
      <c r="R70" s="52"/>
      <c r="S70" s="52"/>
      <c r="T70" s="57"/>
    </row>
    <row r="71" ht="15" customHeight="1">
      <c r="A71" s="51">
        <v>35</v>
      </c>
      <c r="B71" s="52"/>
      <c r="C71" s="52"/>
      <c r="D71" s="52"/>
      <c r="E71" s="52"/>
      <c r="F71" s="52"/>
      <c r="G71" s="52"/>
      <c r="H71" s="52"/>
      <c r="I71" s="54">
        <f>IF(K71&gt;K72,1,0)</f>
        <v>0</v>
      </c>
      <c r="J71" s="54">
        <f>IF(I71=0,1,0)</f>
        <v>1</v>
      </c>
      <c r="K71" s="54">
        <f>IF(D71&gt;D72,1,0)+IF(E71&gt;E72,1,0)+IF(F71&gt;F72,1,0)+IF(G71&gt;G72,1,0)+IF(H71&gt;H72,1,0)</f>
        <v>0</v>
      </c>
      <c r="L71" s="54">
        <f>N71-K71-M71</f>
        <v>0</v>
      </c>
      <c r="M71" s="54">
        <f>K72</f>
        <v>0</v>
      </c>
      <c r="N71" s="54">
        <f>IF(ISBLANK(D71),0,1)+IF(ISBLANK(E71),0,1)+IF(ISBLANK(F71),0,1)+IF(ISBLANK(G71),0,1)+IF(ISBLANK(H71),0,1)</f>
        <v>0</v>
      </c>
      <c r="O71" s="54">
        <f>SUM(D71:H71)</f>
        <v>0</v>
      </c>
      <c r="P71" s="54">
        <f>COUNTIF(D72:H72,"&lt;&gt;")*5-SUM(D72:H72)</f>
        <v>0</v>
      </c>
      <c r="Q71" s="54">
        <f>_xlfn.IFERROR(O71-P71,0)</f>
        <v>0</v>
      </c>
      <c r="R71" s="52"/>
      <c r="S71" s="52"/>
      <c r="T71" s="55"/>
    </row>
    <row r="72" ht="15" customHeight="1">
      <c r="A72" s="56"/>
      <c r="B72" s="52"/>
      <c r="C72" s="52"/>
      <c r="D72" s="52"/>
      <c r="E72" s="52"/>
      <c r="F72" s="52"/>
      <c r="G72" s="52"/>
      <c r="H72" s="52"/>
      <c r="I72" s="54">
        <f>IF(K72&gt;K71,1,0)</f>
        <v>0</v>
      </c>
      <c r="J72" s="54">
        <f>IF(I72=0,1,0)</f>
        <v>1</v>
      </c>
      <c r="K72" s="54">
        <f>IF(D72&gt;D71,1,0)+IF(E72&gt;E71,1,0)+IF(F72&gt;F71,1,0)+IF(G72&gt;G71,1,0)+IF(H72&gt;H71,1,0)</f>
        <v>0</v>
      </c>
      <c r="L72" s="54">
        <f>N72-K72-M72</f>
        <v>0</v>
      </c>
      <c r="M72" s="54">
        <f>K71</f>
        <v>0</v>
      </c>
      <c r="N72" s="54">
        <f>IF(ISBLANK(D72),0,1)+IF(ISBLANK(E72),0,1)+IF(ISBLANK(F72),0,1)+IF(ISBLANK(G72),0,1)+IF(ISBLANK(H72),0,1)</f>
        <v>0</v>
      </c>
      <c r="O72" s="54">
        <f>SUM(D72:H72)</f>
        <v>0</v>
      </c>
      <c r="P72" s="54">
        <f>COUNTIF(D71:H71,"&lt;&gt;")*5-SUM(D71:H71)</f>
        <v>0</v>
      </c>
      <c r="Q72" s="54">
        <f>_xlfn.IFERROR(O72-P72,0)</f>
        <v>0</v>
      </c>
      <c r="R72" s="52"/>
      <c r="S72" s="52"/>
      <c r="T72" s="55"/>
    </row>
    <row r="73" ht="15" customHeight="1">
      <c r="A73" s="51">
        <v>36</v>
      </c>
      <c r="B73" s="52"/>
      <c r="C73" s="52"/>
      <c r="D73" s="52"/>
      <c r="E73" s="52"/>
      <c r="F73" s="52"/>
      <c r="G73" s="52"/>
      <c r="H73" s="52"/>
      <c r="I73" s="54">
        <f>IF(K73&gt;K74,1,0)</f>
        <v>0</v>
      </c>
      <c r="J73" s="54">
        <f>IF(I73=0,1,0)</f>
        <v>1</v>
      </c>
      <c r="K73" s="54">
        <f>IF(D73&gt;D74,1,0)+IF(E73&gt;E74,1,0)+IF(F73&gt;F74,1,0)+IF(G73&gt;G74,1,0)+IF(H73&gt;H74,1,0)</f>
        <v>0</v>
      </c>
      <c r="L73" s="54">
        <f>N73-K73-M73</f>
        <v>0</v>
      </c>
      <c r="M73" s="54">
        <f>K74</f>
        <v>0</v>
      </c>
      <c r="N73" s="54">
        <f>IF(ISBLANK(D73),0,1)+IF(ISBLANK(E73),0,1)+IF(ISBLANK(F73),0,1)+IF(ISBLANK(G73),0,1)+IF(ISBLANK(H73),0,1)</f>
        <v>0</v>
      </c>
      <c r="O73" s="54">
        <f>SUM(D73:H73)</f>
        <v>0</v>
      </c>
      <c r="P73" s="54">
        <f>COUNTIF(D74:H74,"&lt;&gt;")*5-SUM(D74:H74)</f>
        <v>0</v>
      </c>
      <c r="Q73" s="54">
        <f>_xlfn.IFERROR(O73-P73,0)</f>
        <v>0</v>
      </c>
      <c r="R73" s="52"/>
      <c r="S73" s="52"/>
      <c r="T73" s="57"/>
    </row>
    <row r="74" ht="15" customHeight="1">
      <c r="A74" s="56"/>
      <c r="B74" s="52"/>
      <c r="C74" s="52"/>
      <c r="D74" s="52"/>
      <c r="E74" s="52"/>
      <c r="F74" s="52"/>
      <c r="G74" s="52"/>
      <c r="H74" s="52"/>
      <c r="I74" s="54">
        <f>IF(K74&gt;K73,1,0)</f>
        <v>0</v>
      </c>
      <c r="J74" s="54">
        <f>IF(I74=0,1,0)</f>
        <v>1</v>
      </c>
      <c r="K74" s="54">
        <f>IF(D74&gt;D73,1,0)+IF(E74&gt;E73,1,0)+IF(F74&gt;F73,1,0)+IF(G74&gt;G73,1,0)+IF(H74&gt;H73,1,0)</f>
        <v>0</v>
      </c>
      <c r="L74" s="54">
        <f>N74-K74-M74</f>
        <v>0</v>
      </c>
      <c r="M74" s="54">
        <f>K73</f>
        <v>0</v>
      </c>
      <c r="N74" s="54">
        <f>IF(ISBLANK(D74),0,1)+IF(ISBLANK(E74),0,1)+IF(ISBLANK(F74),0,1)+IF(ISBLANK(G74),0,1)+IF(ISBLANK(H74),0,1)</f>
        <v>0</v>
      </c>
      <c r="O74" s="54">
        <f>SUM(D74:H74)</f>
        <v>0</v>
      </c>
      <c r="P74" s="54">
        <f>COUNTIF(D73:H73,"&lt;&gt;")*5-SUM(D73:H73)</f>
        <v>0</v>
      </c>
      <c r="Q74" s="54">
        <f>_xlfn.IFERROR(O74-P74,0)</f>
        <v>0</v>
      </c>
      <c r="R74" s="52"/>
      <c r="S74" s="52"/>
      <c r="T74" s="57"/>
    </row>
    <row r="75" ht="15" customHeight="1">
      <c r="A75" s="51">
        <v>37</v>
      </c>
      <c r="B75" s="52"/>
      <c r="C75" s="52"/>
      <c r="D75" s="52"/>
      <c r="E75" s="52"/>
      <c r="F75" s="52"/>
      <c r="G75" s="52"/>
      <c r="H75" s="52"/>
      <c r="I75" s="54">
        <f>IF(K75&gt;K76,1,0)</f>
        <v>0</v>
      </c>
      <c r="J75" s="54">
        <f>IF(I75=0,1,0)</f>
        <v>1</v>
      </c>
      <c r="K75" s="54">
        <f>IF(D75&gt;D76,1,0)+IF(E75&gt;E76,1,0)+IF(F75&gt;F76,1,0)+IF(G75&gt;G76,1,0)+IF(H75&gt;H76,1,0)</f>
        <v>0</v>
      </c>
      <c r="L75" s="54">
        <f>N75-K75-M75</f>
        <v>0</v>
      </c>
      <c r="M75" s="54">
        <f>K76</f>
        <v>0</v>
      </c>
      <c r="N75" s="54">
        <f>IF(ISBLANK(D75),0,1)+IF(ISBLANK(E75),0,1)+IF(ISBLANK(F75),0,1)+IF(ISBLANK(G75),0,1)+IF(ISBLANK(H75),0,1)</f>
        <v>0</v>
      </c>
      <c r="O75" s="54">
        <f>SUM(D75:H75)</f>
        <v>0</v>
      </c>
      <c r="P75" s="54">
        <f>COUNTIF(D76:H76,"&lt;&gt;")*5-SUM(D76:H76)</f>
        <v>0</v>
      </c>
      <c r="Q75" s="54">
        <f>_xlfn.IFERROR(O75-P75,0)</f>
        <v>0</v>
      </c>
      <c r="R75" s="52"/>
      <c r="S75" s="52"/>
      <c r="T75" s="55"/>
    </row>
    <row r="76" ht="15" customHeight="1">
      <c r="A76" s="56"/>
      <c r="B76" s="52"/>
      <c r="C76" s="52"/>
      <c r="D76" s="52"/>
      <c r="E76" s="52"/>
      <c r="F76" s="52"/>
      <c r="G76" s="52"/>
      <c r="H76" s="52"/>
      <c r="I76" s="54">
        <f>IF(K76&gt;K75,1,0)</f>
        <v>0</v>
      </c>
      <c r="J76" s="54">
        <f>IF(I76=0,1,0)</f>
        <v>1</v>
      </c>
      <c r="K76" s="54">
        <f>IF(D76&gt;D75,1,0)+IF(E76&gt;E75,1,0)+IF(F76&gt;F75,1,0)+IF(G76&gt;G75,1,0)+IF(H76&gt;H75,1,0)</f>
        <v>0</v>
      </c>
      <c r="L76" s="54">
        <f>N76-K76-M76</f>
        <v>0</v>
      </c>
      <c r="M76" s="54">
        <f>K75</f>
        <v>0</v>
      </c>
      <c r="N76" s="54">
        <f>IF(ISBLANK(D76),0,1)+IF(ISBLANK(E76),0,1)+IF(ISBLANK(F76),0,1)+IF(ISBLANK(G76),0,1)+IF(ISBLANK(H76),0,1)</f>
        <v>0</v>
      </c>
      <c r="O76" s="54">
        <f>SUM(D76:H76)</f>
        <v>0</v>
      </c>
      <c r="P76" s="54">
        <f>COUNTIF(D75:H75,"&lt;&gt;")*5-SUM(D75:H75)</f>
        <v>0</v>
      </c>
      <c r="Q76" s="54">
        <f>_xlfn.IFERROR(O76-P76,0)</f>
        <v>0</v>
      </c>
      <c r="R76" s="52"/>
      <c r="S76" s="52"/>
      <c r="T76" s="55"/>
    </row>
    <row r="77" ht="15" customHeight="1">
      <c r="A77" s="51">
        <v>38</v>
      </c>
      <c r="B77" s="52"/>
      <c r="C77" s="52"/>
      <c r="D77" s="52"/>
      <c r="E77" s="52"/>
      <c r="F77" s="52"/>
      <c r="G77" s="52"/>
      <c r="H77" s="52"/>
      <c r="I77" s="54">
        <f>IF(K77&gt;K78,1,0)</f>
        <v>0</v>
      </c>
      <c r="J77" s="54">
        <f>IF(I77=0,1,0)</f>
        <v>1</v>
      </c>
      <c r="K77" s="54">
        <f>IF(D77&gt;D78,1,0)+IF(E77&gt;E78,1,0)+IF(F77&gt;F78,1,0)+IF(G77&gt;G78,1,0)+IF(H77&gt;H78,1,0)</f>
        <v>0</v>
      </c>
      <c r="L77" s="54">
        <f>N77-K77-M77</f>
        <v>0</v>
      </c>
      <c r="M77" s="54">
        <f>K78</f>
        <v>0</v>
      </c>
      <c r="N77" s="54">
        <f>IF(ISBLANK(D77),0,1)+IF(ISBLANK(E77),0,1)+IF(ISBLANK(F77),0,1)+IF(ISBLANK(G77),0,1)+IF(ISBLANK(H77),0,1)</f>
        <v>0</v>
      </c>
      <c r="O77" s="54">
        <f>SUM(D77:H77)</f>
        <v>0</v>
      </c>
      <c r="P77" s="54">
        <f>COUNTIF(D78:H78,"&lt;&gt;")*5-SUM(D78:H78)</f>
        <v>0</v>
      </c>
      <c r="Q77" s="54">
        <f>_xlfn.IFERROR(O77-P77,0)</f>
        <v>0</v>
      </c>
      <c r="R77" s="52"/>
      <c r="S77" s="52"/>
      <c r="T77" s="57"/>
    </row>
    <row r="78" ht="15" customHeight="1">
      <c r="A78" s="56"/>
      <c r="B78" s="52"/>
      <c r="C78" s="52"/>
      <c r="D78" s="52"/>
      <c r="E78" s="52"/>
      <c r="F78" s="52"/>
      <c r="G78" s="52"/>
      <c r="H78" s="52"/>
      <c r="I78" s="54">
        <f>IF(K78&gt;K77,1,0)</f>
        <v>0</v>
      </c>
      <c r="J78" s="54">
        <f>IF(I78=0,1,0)</f>
        <v>1</v>
      </c>
      <c r="K78" s="54">
        <f>IF(D78&gt;D77,1,0)+IF(E78&gt;E77,1,0)+IF(F78&gt;F77,1,0)+IF(G78&gt;G77,1,0)+IF(H78&gt;H77,1,0)</f>
        <v>0</v>
      </c>
      <c r="L78" s="54">
        <f>N78-K78-M78</f>
        <v>0</v>
      </c>
      <c r="M78" s="54">
        <f>K77</f>
        <v>0</v>
      </c>
      <c r="N78" s="54">
        <f>IF(ISBLANK(D78),0,1)+IF(ISBLANK(E78),0,1)+IF(ISBLANK(F78),0,1)+IF(ISBLANK(G78),0,1)+IF(ISBLANK(H78),0,1)</f>
        <v>0</v>
      </c>
      <c r="O78" s="54">
        <f>SUM(D78:H78)</f>
        <v>0</v>
      </c>
      <c r="P78" s="54">
        <f>COUNTIF(D77:H77,"&lt;&gt;")*5-SUM(D77:H77)</f>
        <v>0</v>
      </c>
      <c r="Q78" s="54">
        <f>_xlfn.IFERROR(O78-P78,0)</f>
        <v>0</v>
      </c>
      <c r="R78" s="52"/>
      <c r="S78" s="52"/>
      <c r="T78" s="57"/>
    </row>
    <row r="79" ht="15" customHeight="1">
      <c r="A79" s="51">
        <v>39</v>
      </c>
      <c r="B79" s="52"/>
      <c r="C79" s="52"/>
      <c r="D79" s="52"/>
      <c r="E79" s="52"/>
      <c r="F79" s="52"/>
      <c r="G79" s="52"/>
      <c r="H79" s="52"/>
      <c r="I79" s="54">
        <f>IF(K79&gt;K80,1,0)</f>
        <v>0</v>
      </c>
      <c r="J79" s="54">
        <f>IF(I79=0,1,0)</f>
        <v>1</v>
      </c>
      <c r="K79" s="54">
        <f>IF(D79&gt;D80,1,0)+IF(E79&gt;E80,1,0)+IF(F79&gt;F80,1,0)+IF(G79&gt;G80,1,0)+IF(H79&gt;H80,1,0)</f>
        <v>0</v>
      </c>
      <c r="L79" s="54">
        <f>N79-K79-M79</f>
        <v>0</v>
      </c>
      <c r="M79" s="54">
        <f>K80</f>
        <v>0</v>
      </c>
      <c r="N79" s="54">
        <f>IF(ISBLANK(D79),0,1)+IF(ISBLANK(E79),0,1)+IF(ISBLANK(F79),0,1)+IF(ISBLANK(G79),0,1)+IF(ISBLANK(H79),0,1)</f>
        <v>0</v>
      </c>
      <c r="O79" s="54">
        <f>SUM(D79:H79)</f>
        <v>0</v>
      </c>
      <c r="P79" s="54">
        <f>COUNTIF(D80:H80,"&lt;&gt;")*5-SUM(D80:H80)</f>
        <v>0</v>
      </c>
      <c r="Q79" s="54">
        <f>_xlfn.IFERROR(O79-P79,0)</f>
        <v>0</v>
      </c>
      <c r="R79" s="52"/>
      <c r="S79" s="52"/>
      <c r="T79" s="55"/>
    </row>
    <row r="80" ht="15" customHeight="1">
      <c r="A80" s="56"/>
      <c r="B80" s="52"/>
      <c r="C80" s="52"/>
      <c r="D80" s="52"/>
      <c r="E80" s="52"/>
      <c r="F80" s="52"/>
      <c r="G80" s="52"/>
      <c r="H80" s="52"/>
      <c r="I80" s="54">
        <f>IF(K80&gt;K79,1,0)</f>
        <v>0</v>
      </c>
      <c r="J80" s="54">
        <f>IF(I80=0,1,0)</f>
        <v>1</v>
      </c>
      <c r="K80" s="54">
        <f>IF(D80&gt;D79,1,0)+IF(E80&gt;E79,1,0)+IF(F80&gt;F79,1,0)+IF(G80&gt;G79,1,0)+IF(H80&gt;H79,1,0)</f>
        <v>0</v>
      </c>
      <c r="L80" s="54">
        <f>N80-K80-M80</f>
        <v>0</v>
      </c>
      <c r="M80" s="54">
        <f>K79</f>
        <v>0</v>
      </c>
      <c r="N80" s="54">
        <f>IF(ISBLANK(D80),0,1)+IF(ISBLANK(E80),0,1)+IF(ISBLANK(F80),0,1)+IF(ISBLANK(G80),0,1)+IF(ISBLANK(H80),0,1)</f>
        <v>0</v>
      </c>
      <c r="O80" s="54">
        <f>SUM(D80:H80)</f>
        <v>0</v>
      </c>
      <c r="P80" s="54">
        <f>COUNTIF(D79:H79,"&lt;&gt;")*5-SUM(D79:H79)</f>
        <v>0</v>
      </c>
      <c r="Q80" s="54">
        <f>_xlfn.IFERROR(O80-P80,0)</f>
        <v>0</v>
      </c>
      <c r="R80" s="52"/>
      <c r="S80" s="52"/>
      <c r="T80" s="55"/>
    </row>
    <row r="81" ht="15" customHeight="1">
      <c r="A81" s="51">
        <v>40</v>
      </c>
      <c r="B81" s="52"/>
      <c r="C81" s="52"/>
      <c r="D81" s="52"/>
      <c r="E81" s="52"/>
      <c r="F81" s="52"/>
      <c r="G81" s="52"/>
      <c r="H81" s="52"/>
      <c r="I81" s="54">
        <f>IF(K81&gt;K82,1,0)</f>
        <v>0</v>
      </c>
      <c r="J81" s="54">
        <f>IF(I81=0,1,0)</f>
        <v>1</v>
      </c>
      <c r="K81" s="54">
        <f>IF(D81&gt;D82,1,0)+IF(E81&gt;E82,1,0)+IF(F81&gt;F82,1,0)+IF(G81&gt;G82,1,0)+IF(H81&gt;H82,1,0)</f>
        <v>0</v>
      </c>
      <c r="L81" s="54">
        <f>N81-K81-M81</f>
        <v>0</v>
      </c>
      <c r="M81" s="54">
        <f>K82</f>
        <v>0</v>
      </c>
      <c r="N81" s="54">
        <f>IF(ISBLANK(D81),0,1)+IF(ISBLANK(E81),0,1)+IF(ISBLANK(F81),0,1)+IF(ISBLANK(G81),0,1)+IF(ISBLANK(H81),0,1)</f>
        <v>0</v>
      </c>
      <c r="O81" s="54">
        <f>SUM(D81:H81)</f>
        <v>0</v>
      </c>
      <c r="P81" s="54">
        <f>COUNTIF(D82:H82,"&lt;&gt;")*5-SUM(D82:H82)</f>
        <v>0</v>
      </c>
      <c r="Q81" s="54">
        <f>_xlfn.IFERROR(O81-P81,0)</f>
        <v>0</v>
      </c>
      <c r="R81" s="52"/>
      <c r="S81" s="52"/>
      <c r="T81" s="57"/>
    </row>
    <row r="82" ht="15" customHeight="1">
      <c r="A82" s="56"/>
      <c r="B82" s="52"/>
      <c r="C82" s="52"/>
      <c r="D82" s="52"/>
      <c r="E82" s="52"/>
      <c r="F82" s="52"/>
      <c r="G82" s="52"/>
      <c r="H82" s="52"/>
      <c r="I82" s="54">
        <f>IF(K82&gt;K81,1,0)</f>
        <v>0</v>
      </c>
      <c r="J82" s="54">
        <f>IF(I82=0,1,0)</f>
        <v>1</v>
      </c>
      <c r="K82" s="54">
        <f>IF(D82&gt;D81,1,0)+IF(E82&gt;E81,1,0)+IF(F82&gt;F81,1,0)+IF(G82&gt;G81,1,0)+IF(H82&gt;H81,1,0)</f>
        <v>0</v>
      </c>
      <c r="L82" s="54">
        <f>N82-K82-M82</f>
        <v>0</v>
      </c>
      <c r="M82" s="54">
        <f>K81</f>
        <v>0</v>
      </c>
      <c r="N82" s="54">
        <f>IF(ISBLANK(D82),0,1)+IF(ISBLANK(E82),0,1)+IF(ISBLANK(F82),0,1)+IF(ISBLANK(G82),0,1)+IF(ISBLANK(H82),0,1)</f>
        <v>0</v>
      </c>
      <c r="O82" s="54">
        <f>SUM(D82:H82)</f>
        <v>0</v>
      </c>
      <c r="P82" s="54">
        <f>COUNTIF(D81:H81,"&lt;&gt;")*5-SUM(D81:H81)</f>
        <v>0</v>
      </c>
      <c r="Q82" s="54">
        <f>_xlfn.IFERROR(O82-P82,0)</f>
        <v>0</v>
      </c>
      <c r="R82" s="52"/>
      <c r="S82" s="52"/>
      <c r="T82" s="57"/>
    </row>
    <row r="83" ht="15" customHeight="1">
      <c r="A83" s="51">
        <v>41</v>
      </c>
      <c r="B83" s="52"/>
      <c r="C83" s="52"/>
      <c r="D83" s="52"/>
      <c r="E83" s="52"/>
      <c r="F83" s="52"/>
      <c r="G83" s="52"/>
      <c r="H83" s="52"/>
      <c r="I83" s="54">
        <f>IF(K83&gt;K84,1,0)</f>
        <v>0</v>
      </c>
      <c r="J83" s="54">
        <f>IF(I83=0,1,0)</f>
        <v>1</v>
      </c>
      <c r="K83" s="54">
        <f>IF(D83&gt;D84,1,0)+IF(E83&gt;E84,1,0)+IF(F83&gt;F84,1,0)+IF(G83&gt;G84,1,0)+IF(H83&gt;H84,1,0)</f>
        <v>0</v>
      </c>
      <c r="L83" s="54">
        <f>N83-K83-M83</f>
        <v>0</v>
      </c>
      <c r="M83" s="54">
        <f>K84</f>
        <v>0</v>
      </c>
      <c r="N83" s="54">
        <f>IF(ISBLANK(D83),0,1)+IF(ISBLANK(E83),0,1)+IF(ISBLANK(F83),0,1)+IF(ISBLANK(G83),0,1)+IF(ISBLANK(H83),0,1)</f>
        <v>0</v>
      </c>
      <c r="O83" s="54">
        <f>SUM(D83:H83)</f>
        <v>0</v>
      </c>
      <c r="P83" s="54">
        <f>COUNTIF(D84:H84,"&lt;&gt;")*5-SUM(D84:H84)</f>
        <v>0</v>
      </c>
      <c r="Q83" s="54">
        <f>_xlfn.IFERROR(O83-P83,0)</f>
        <v>0</v>
      </c>
      <c r="R83" s="52"/>
      <c r="S83" s="52"/>
      <c r="T83" s="55"/>
    </row>
    <row r="84" ht="15" customHeight="1">
      <c r="A84" s="56"/>
      <c r="B84" s="52"/>
      <c r="C84" s="52"/>
      <c r="D84" s="52"/>
      <c r="E84" s="52"/>
      <c r="F84" s="52"/>
      <c r="G84" s="52"/>
      <c r="H84" s="52"/>
      <c r="I84" s="54">
        <f>IF(K84&gt;K83,1,0)</f>
        <v>0</v>
      </c>
      <c r="J84" s="54">
        <f>IF(I84=0,1,0)</f>
        <v>1</v>
      </c>
      <c r="K84" s="54">
        <f>IF(D84&gt;D83,1,0)+IF(E84&gt;E83,1,0)+IF(F84&gt;F83,1,0)+IF(G84&gt;G83,1,0)+IF(H84&gt;H83,1,0)</f>
        <v>0</v>
      </c>
      <c r="L84" s="54">
        <f>N84-K84-M84</f>
        <v>0</v>
      </c>
      <c r="M84" s="54">
        <f>K83</f>
        <v>0</v>
      </c>
      <c r="N84" s="54">
        <f>IF(ISBLANK(D84),0,1)+IF(ISBLANK(E84),0,1)+IF(ISBLANK(F84),0,1)+IF(ISBLANK(G84),0,1)+IF(ISBLANK(H84),0,1)</f>
        <v>0</v>
      </c>
      <c r="O84" s="54">
        <f>SUM(D84:H84)</f>
        <v>0</v>
      </c>
      <c r="P84" s="54">
        <f>COUNTIF(D83:H83,"&lt;&gt;")*5-SUM(D83:H83)</f>
        <v>0</v>
      </c>
      <c r="Q84" s="54">
        <f>_xlfn.IFERROR(O84-P84,0)</f>
        <v>0</v>
      </c>
      <c r="R84" s="52"/>
      <c r="S84" s="52"/>
      <c r="T84" s="55"/>
    </row>
    <row r="85" ht="15" customHeight="1">
      <c r="A85" s="51">
        <v>42</v>
      </c>
      <c r="B85" s="52"/>
      <c r="C85" s="52"/>
      <c r="D85" s="52"/>
      <c r="E85" s="52"/>
      <c r="F85" s="52"/>
      <c r="G85" s="52"/>
      <c r="H85" s="52"/>
      <c r="I85" s="54">
        <f>IF(K85&gt;K86,1,0)</f>
        <v>0</v>
      </c>
      <c r="J85" s="54">
        <f>IF(I85=0,1,0)</f>
        <v>1</v>
      </c>
      <c r="K85" s="54">
        <f>IF(D85&gt;D86,1,0)+IF(E85&gt;E86,1,0)+IF(F85&gt;F86,1,0)+IF(G85&gt;G86,1,0)+IF(H85&gt;H86,1,0)</f>
        <v>0</v>
      </c>
      <c r="L85" s="54">
        <f>N85-K85-M85</f>
        <v>0</v>
      </c>
      <c r="M85" s="54">
        <f>K86</f>
        <v>0</v>
      </c>
      <c r="N85" s="54">
        <f>IF(ISBLANK(D85),0,1)+IF(ISBLANK(E85),0,1)+IF(ISBLANK(F85),0,1)+IF(ISBLANK(G85),0,1)+IF(ISBLANK(H85),0,1)</f>
        <v>0</v>
      </c>
      <c r="O85" s="54">
        <f>SUM(D85:H85)</f>
        <v>0</v>
      </c>
      <c r="P85" s="54">
        <f>COUNTIF(D86:H86,"&lt;&gt;")*5-SUM(D86:H86)</f>
        <v>0</v>
      </c>
      <c r="Q85" s="54">
        <f>_xlfn.IFERROR(O85-P85,0)</f>
        <v>0</v>
      </c>
      <c r="R85" s="52"/>
      <c r="S85" s="52"/>
      <c r="T85" s="57"/>
    </row>
    <row r="86" ht="15" customHeight="1">
      <c r="A86" s="56"/>
      <c r="B86" s="52"/>
      <c r="C86" s="52"/>
      <c r="D86" s="52"/>
      <c r="E86" s="52"/>
      <c r="F86" s="52"/>
      <c r="G86" s="52"/>
      <c r="H86" s="52"/>
      <c r="I86" s="54">
        <f>IF(K86&gt;K85,1,0)</f>
        <v>0</v>
      </c>
      <c r="J86" s="54">
        <f>IF(I86=0,1,0)</f>
        <v>1</v>
      </c>
      <c r="K86" s="54">
        <f>IF(D86&gt;D85,1,0)+IF(E86&gt;E85,1,0)+IF(F86&gt;F85,1,0)+IF(G86&gt;G85,1,0)+IF(H86&gt;H85,1,0)</f>
        <v>0</v>
      </c>
      <c r="L86" s="54">
        <f>N86-K86-M86</f>
        <v>0</v>
      </c>
      <c r="M86" s="54">
        <f>K85</f>
        <v>0</v>
      </c>
      <c r="N86" s="54">
        <f>IF(ISBLANK(D86),0,1)+IF(ISBLANK(E86),0,1)+IF(ISBLANK(F86),0,1)+IF(ISBLANK(G86),0,1)+IF(ISBLANK(H86),0,1)</f>
        <v>0</v>
      </c>
      <c r="O86" s="54">
        <f>SUM(D86:H86)</f>
        <v>0</v>
      </c>
      <c r="P86" s="54">
        <f>COUNTIF(D85:H85,"&lt;&gt;")*5-SUM(D85:H85)</f>
        <v>0</v>
      </c>
      <c r="Q86" s="54">
        <f>_xlfn.IFERROR(O86-P86,0)</f>
        <v>0</v>
      </c>
      <c r="R86" s="52"/>
      <c r="S86" s="52"/>
      <c r="T86" s="57"/>
    </row>
    <row r="87" ht="15" customHeight="1">
      <c r="A87" s="51">
        <v>43</v>
      </c>
      <c r="B87" s="52"/>
      <c r="C87" s="52"/>
      <c r="D87" s="52"/>
      <c r="E87" s="52"/>
      <c r="F87" s="52"/>
      <c r="G87" s="52"/>
      <c r="H87" s="52"/>
      <c r="I87" s="54">
        <f>IF(K87&gt;K88,1,0)</f>
        <v>0</v>
      </c>
      <c r="J87" s="54">
        <f>IF(I87=0,1,0)</f>
        <v>1</v>
      </c>
      <c r="K87" s="54">
        <f>IF(D87&gt;D88,1,0)+IF(E87&gt;E88,1,0)+IF(F87&gt;F88,1,0)+IF(G87&gt;G88,1,0)+IF(H87&gt;H88,1,0)</f>
        <v>0</v>
      </c>
      <c r="L87" s="54">
        <f>N87-K87-M87</f>
        <v>0</v>
      </c>
      <c r="M87" s="54">
        <f>K88</f>
        <v>0</v>
      </c>
      <c r="N87" s="54">
        <f>IF(ISBLANK(D87),0,1)+IF(ISBLANK(E87),0,1)+IF(ISBLANK(F87),0,1)+IF(ISBLANK(G87),0,1)+IF(ISBLANK(H87),0,1)</f>
        <v>0</v>
      </c>
      <c r="O87" s="54">
        <f>SUM(D87:H87)</f>
        <v>0</v>
      </c>
      <c r="P87" s="54">
        <f>COUNTIF(D88:H88,"&lt;&gt;")*5-SUM(D88:H88)</f>
        <v>0</v>
      </c>
      <c r="Q87" s="54">
        <f>_xlfn.IFERROR(O87-P87,0)</f>
        <v>0</v>
      </c>
      <c r="R87" s="52"/>
      <c r="S87" s="52"/>
      <c r="T87" s="55"/>
    </row>
    <row r="88" ht="15" customHeight="1">
      <c r="A88" s="56"/>
      <c r="B88" s="52"/>
      <c r="C88" s="52"/>
      <c r="D88" s="52"/>
      <c r="E88" s="52"/>
      <c r="F88" s="52"/>
      <c r="G88" s="52"/>
      <c r="H88" s="52"/>
      <c r="I88" s="54">
        <f>IF(K88&gt;K87,1,0)</f>
        <v>0</v>
      </c>
      <c r="J88" s="54">
        <f>IF(I88=0,1,0)</f>
        <v>1</v>
      </c>
      <c r="K88" s="54">
        <f>IF(D88&gt;D87,1,0)+IF(E88&gt;E87,1,0)+IF(F88&gt;F87,1,0)+IF(G88&gt;G87,1,0)+IF(H88&gt;H87,1,0)</f>
        <v>0</v>
      </c>
      <c r="L88" s="54">
        <f>N88-K88-M88</f>
        <v>0</v>
      </c>
      <c r="M88" s="54">
        <f>K87</f>
        <v>0</v>
      </c>
      <c r="N88" s="54">
        <f>IF(ISBLANK(D88),0,1)+IF(ISBLANK(E88),0,1)+IF(ISBLANK(F88),0,1)+IF(ISBLANK(G88),0,1)+IF(ISBLANK(H88),0,1)</f>
        <v>0</v>
      </c>
      <c r="O88" s="54">
        <f>SUM(D88:H88)</f>
        <v>0</v>
      </c>
      <c r="P88" s="54">
        <f>COUNTIF(D87:H87,"&lt;&gt;")*5-SUM(D87:H87)</f>
        <v>0</v>
      </c>
      <c r="Q88" s="54">
        <f>_xlfn.IFERROR(O88-P88,0)</f>
        <v>0</v>
      </c>
      <c r="R88" s="52"/>
      <c r="S88" s="52"/>
      <c r="T88" s="55"/>
    </row>
    <row r="89" ht="15" customHeight="1">
      <c r="A89" s="51">
        <v>44</v>
      </c>
      <c r="B89" s="52"/>
      <c r="C89" s="52"/>
      <c r="D89" s="52"/>
      <c r="E89" s="52"/>
      <c r="F89" s="52"/>
      <c r="G89" s="52"/>
      <c r="H89" s="52"/>
      <c r="I89" s="54">
        <f>IF(K89&gt;K90,1,0)</f>
        <v>0</v>
      </c>
      <c r="J89" s="54">
        <f>IF(I89=0,1,0)</f>
        <v>1</v>
      </c>
      <c r="K89" s="54">
        <f>IF(D89&gt;D90,1,0)+IF(E89&gt;E90,1,0)+IF(F89&gt;F90,1,0)+IF(G89&gt;G90,1,0)+IF(H89&gt;H90,1,0)</f>
        <v>0</v>
      </c>
      <c r="L89" s="54">
        <f>N89-K89-M89</f>
        <v>0</v>
      </c>
      <c r="M89" s="54">
        <f>K90</f>
        <v>0</v>
      </c>
      <c r="N89" s="54">
        <f>IF(ISBLANK(D89),0,1)+IF(ISBLANK(E89),0,1)+IF(ISBLANK(F89),0,1)+IF(ISBLANK(G89),0,1)+IF(ISBLANK(H89),0,1)</f>
        <v>0</v>
      </c>
      <c r="O89" s="54">
        <f>SUM(D89:H89)</f>
        <v>0</v>
      </c>
      <c r="P89" s="54">
        <f>COUNTIF(D90:H90,"&lt;&gt;")*5-SUM(D90:H90)</f>
        <v>0</v>
      </c>
      <c r="Q89" s="54">
        <f>_xlfn.IFERROR(O89-P89,0)</f>
        <v>0</v>
      </c>
      <c r="R89" s="52"/>
      <c r="S89" s="52"/>
      <c r="T89" s="57"/>
    </row>
    <row r="90" ht="15" customHeight="1">
      <c r="A90" s="56"/>
      <c r="B90" s="52"/>
      <c r="C90" s="52"/>
      <c r="D90" s="52"/>
      <c r="E90" s="52"/>
      <c r="F90" s="52"/>
      <c r="G90" s="52"/>
      <c r="H90" s="52"/>
      <c r="I90" s="54">
        <f>IF(K90&gt;K89,1,0)</f>
        <v>0</v>
      </c>
      <c r="J90" s="54">
        <f>IF(I90=0,1,0)</f>
        <v>1</v>
      </c>
      <c r="K90" s="54">
        <f>IF(D90&gt;D89,1,0)+IF(E90&gt;E89,1,0)+IF(F90&gt;F89,1,0)+IF(G90&gt;G89,1,0)+IF(H90&gt;H89,1,0)</f>
        <v>0</v>
      </c>
      <c r="L90" s="54">
        <f>N90-K90-M90</f>
        <v>0</v>
      </c>
      <c r="M90" s="54">
        <f>K89</f>
        <v>0</v>
      </c>
      <c r="N90" s="54">
        <f>IF(ISBLANK(D90),0,1)+IF(ISBLANK(E90),0,1)+IF(ISBLANK(F90),0,1)+IF(ISBLANK(G90),0,1)+IF(ISBLANK(H90),0,1)</f>
        <v>0</v>
      </c>
      <c r="O90" s="54">
        <f>SUM(D90:H90)</f>
        <v>0</v>
      </c>
      <c r="P90" s="54">
        <f>COUNTIF(D89:H89,"&lt;&gt;")*5-SUM(D89:H89)</f>
        <v>0</v>
      </c>
      <c r="Q90" s="54">
        <f>_xlfn.IFERROR(O90-P90,0)</f>
        <v>0</v>
      </c>
      <c r="R90" s="52"/>
      <c r="S90" s="52"/>
      <c r="T90" s="57"/>
    </row>
    <row r="91" ht="15" customHeight="1">
      <c r="A91" s="51">
        <v>45</v>
      </c>
      <c r="B91" s="52"/>
      <c r="C91" s="52"/>
      <c r="D91" s="52"/>
      <c r="E91" s="52"/>
      <c r="F91" s="52"/>
      <c r="G91" s="52"/>
      <c r="H91" s="52"/>
      <c r="I91" s="54">
        <f>IF(K91&gt;K92,1,0)</f>
        <v>0</v>
      </c>
      <c r="J91" s="54">
        <f>IF(I91=0,1,0)</f>
        <v>1</v>
      </c>
      <c r="K91" s="54">
        <f>IF(D91&gt;D92,1,0)+IF(E91&gt;E92,1,0)+IF(F91&gt;F92,1,0)+IF(G91&gt;G92,1,0)+IF(H91&gt;H92,1,0)</f>
        <v>0</v>
      </c>
      <c r="L91" s="54">
        <f>N91-K91-M91</f>
        <v>0</v>
      </c>
      <c r="M91" s="54">
        <f>K92</f>
        <v>0</v>
      </c>
      <c r="N91" s="54">
        <f>IF(ISBLANK(D91),0,1)+IF(ISBLANK(E91),0,1)+IF(ISBLANK(F91),0,1)+IF(ISBLANK(G91),0,1)+IF(ISBLANK(H91),0,1)</f>
        <v>0</v>
      </c>
      <c r="O91" s="54">
        <f>SUM(D91:H91)</f>
        <v>0</v>
      </c>
      <c r="P91" s="54">
        <f>COUNTIF(D92:H92,"&lt;&gt;")*5-SUM(D92:H92)</f>
        <v>0</v>
      </c>
      <c r="Q91" s="54">
        <f>_xlfn.IFERROR(O91-P91,0)</f>
        <v>0</v>
      </c>
      <c r="R91" s="52"/>
      <c r="S91" s="52"/>
      <c r="T91" s="55"/>
    </row>
    <row r="92" ht="15" customHeight="1">
      <c r="A92" s="56"/>
      <c r="B92" s="52"/>
      <c r="C92" s="52"/>
      <c r="D92" s="52"/>
      <c r="E92" s="52"/>
      <c r="F92" s="52"/>
      <c r="G92" s="52"/>
      <c r="H92" s="52"/>
      <c r="I92" s="54">
        <f>IF(K92&gt;K91,1,0)</f>
        <v>0</v>
      </c>
      <c r="J92" s="54">
        <f>IF(I92=0,1,0)</f>
        <v>1</v>
      </c>
      <c r="K92" s="54">
        <f>IF(D92&gt;D91,1,0)+IF(E92&gt;E91,1,0)+IF(F92&gt;F91,1,0)+IF(G92&gt;G91,1,0)+IF(H92&gt;H91,1,0)</f>
        <v>0</v>
      </c>
      <c r="L92" s="54">
        <f>N92-K92-M92</f>
        <v>0</v>
      </c>
      <c r="M92" s="54">
        <f>K91</f>
        <v>0</v>
      </c>
      <c r="N92" s="54">
        <f>IF(ISBLANK(D92),0,1)+IF(ISBLANK(E92),0,1)+IF(ISBLANK(F92),0,1)+IF(ISBLANK(G92),0,1)+IF(ISBLANK(H92),0,1)</f>
        <v>0</v>
      </c>
      <c r="O92" s="54">
        <f>SUM(D92:H92)</f>
        <v>0</v>
      </c>
      <c r="P92" s="54">
        <f>COUNTIF(D91:H91,"&lt;&gt;")*5-SUM(D91:H91)</f>
        <v>0</v>
      </c>
      <c r="Q92" s="54">
        <f>_xlfn.IFERROR(O92-P92,0)</f>
        <v>0</v>
      </c>
      <c r="R92" s="52"/>
      <c r="S92" s="52"/>
      <c r="T92" s="55"/>
    </row>
    <row r="93" ht="15" customHeight="1">
      <c r="A93" s="51">
        <v>46</v>
      </c>
      <c r="B93" s="52"/>
      <c r="C93" s="52"/>
      <c r="D93" s="52"/>
      <c r="E93" s="52"/>
      <c r="F93" s="52"/>
      <c r="G93" s="52"/>
      <c r="H93" s="52"/>
      <c r="I93" s="54">
        <f>IF(K93&gt;K94,1,0)</f>
        <v>0</v>
      </c>
      <c r="J93" s="54">
        <f>IF(I93=0,1,0)</f>
        <v>1</v>
      </c>
      <c r="K93" s="54">
        <f>IF(D93&gt;D94,1,0)+IF(E93&gt;E94,1,0)+IF(F93&gt;F94,1,0)+IF(G93&gt;G94,1,0)+IF(H93&gt;H94,1,0)</f>
        <v>0</v>
      </c>
      <c r="L93" s="54">
        <f>N93-K93-M93</f>
        <v>0</v>
      </c>
      <c r="M93" s="54">
        <f>K94</f>
        <v>0</v>
      </c>
      <c r="N93" s="54">
        <f>IF(ISBLANK(D93),0,1)+IF(ISBLANK(E93),0,1)+IF(ISBLANK(F93),0,1)+IF(ISBLANK(G93),0,1)+IF(ISBLANK(H93),0,1)</f>
        <v>0</v>
      </c>
      <c r="O93" s="54">
        <f>SUM(D93:H93)</f>
        <v>0</v>
      </c>
      <c r="P93" s="54">
        <f>COUNTIF(D94:H94,"&lt;&gt;")*5-SUM(D94:H94)</f>
        <v>0</v>
      </c>
      <c r="Q93" s="54">
        <f>_xlfn.IFERROR(O93-P93,0)</f>
        <v>0</v>
      </c>
      <c r="R93" s="52"/>
      <c r="S93" s="52"/>
      <c r="T93" s="57"/>
    </row>
    <row r="94" ht="15" customHeight="1">
      <c r="A94" s="56"/>
      <c r="B94" s="52"/>
      <c r="C94" s="52"/>
      <c r="D94" s="52"/>
      <c r="E94" s="52"/>
      <c r="F94" s="52"/>
      <c r="G94" s="52"/>
      <c r="H94" s="52"/>
      <c r="I94" s="54">
        <f>IF(K94&gt;K93,1,0)</f>
        <v>0</v>
      </c>
      <c r="J94" s="54">
        <f>IF(I94=0,1,0)</f>
        <v>1</v>
      </c>
      <c r="K94" s="54">
        <f>IF(D94&gt;D93,1,0)+IF(E94&gt;E93,1,0)+IF(F94&gt;F93,1,0)+IF(G94&gt;G93,1,0)+IF(H94&gt;H93,1,0)</f>
        <v>0</v>
      </c>
      <c r="L94" s="54">
        <f>N94-K94-M94</f>
        <v>0</v>
      </c>
      <c r="M94" s="54">
        <f>K93</f>
        <v>0</v>
      </c>
      <c r="N94" s="54">
        <f>IF(ISBLANK(D94),0,1)+IF(ISBLANK(E94),0,1)+IF(ISBLANK(F94),0,1)+IF(ISBLANK(G94),0,1)+IF(ISBLANK(H94),0,1)</f>
        <v>0</v>
      </c>
      <c r="O94" s="54">
        <f>SUM(D94:H94)</f>
        <v>0</v>
      </c>
      <c r="P94" s="54">
        <f>COUNTIF(D93:H93,"&lt;&gt;")*5-SUM(D93:H93)</f>
        <v>0</v>
      </c>
      <c r="Q94" s="54">
        <f>_xlfn.IFERROR(O94-P94,0)</f>
        <v>0</v>
      </c>
      <c r="R94" s="52"/>
      <c r="S94" s="52"/>
      <c r="T94" s="57"/>
    </row>
    <row r="95" ht="15" customHeight="1">
      <c r="A95" s="51">
        <v>47</v>
      </c>
      <c r="B95" s="52"/>
      <c r="C95" s="52"/>
      <c r="D95" s="52"/>
      <c r="E95" s="52"/>
      <c r="F95" s="52"/>
      <c r="G95" s="52"/>
      <c r="H95" s="52"/>
      <c r="I95" s="54">
        <f>IF(K95&gt;K96,1,0)</f>
        <v>0</v>
      </c>
      <c r="J95" s="54">
        <f>IF(I95=0,1,0)</f>
        <v>1</v>
      </c>
      <c r="K95" s="54">
        <f>IF(D95&gt;D96,1,0)+IF(E95&gt;E96,1,0)+IF(F95&gt;F96,1,0)+IF(G95&gt;G96,1,0)+IF(H95&gt;H96,1,0)</f>
        <v>0</v>
      </c>
      <c r="L95" s="54">
        <f>N95-K95-M95</f>
        <v>0</v>
      </c>
      <c r="M95" s="54">
        <f>K96</f>
        <v>0</v>
      </c>
      <c r="N95" s="54">
        <f>IF(ISBLANK(D95),0,1)+IF(ISBLANK(E95),0,1)+IF(ISBLANK(F95),0,1)+IF(ISBLANK(G95),0,1)+IF(ISBLANK(H95),0,1)</f>
        <v>0</v>
      </c>
      <c r="O95" s="54">
        <f>SUM(D95:H95)</f>
        <v>0</v>
      </c>
      <c r="P95" s="54">
        <f>COUNTIF(D96:H96,"&lt;&gt;")*5-SUM(D96:H96)</f>
        <v>0</v>
      </c>
      <c r="Q95" s="54">
        <f>_xlfn.IFERROR(O95-P95,0)</f>
        <v>0</v>
      </c>
      <c r="R95" s="52"/>
      <c r="S95" s="52"/>
      <c r="T95" s="55"/>
    </row>
    <row r="96" ht="15" customHeight="1">
      <c r="A96" s="56"/>
      <c r="B96" s="52"/>
      <c r="C96" s="52"/>
      <c r="D96" s="52"/>
      <c r="E96" s="52"/>
      <c r="F96" s="52"/>
      <c r="G96" s="52"/>
      <c r="H96" s="52"/>
      <c r="I96" s="54">
        <f>IF(K96&gt;K95,1,0)</f>
        <v>0</v>
      </c>
      <c r="J96" s="54">
        <f>IF(I96=0,1,0)</f>
        <v>1</v>
      </c>
      <c r="K96" s="54">
        <f>IF(D96&gt;D95,1,0)+IF(E96&gt;E95,1,0)+IF(F96&gt;F95,1,0)+IF(G96&gt;G95,1,0)+IF(H96&gt;H95,1,0)</f>
        <v>0</v>
      </c>
      <c r="L96" s="54">
        <f>N96-K96-M96</f>
        <v>0</v>
      </c>
      <c r="M96" s="54">
        <f>K95</f>
        <v>0</v>
      </c>
      <c r="N96" s="54">
        <f>IF(ISBLANK(D96),0,1)+IF(ISBLANK(E96),0,1)+IF(ISBLANK(F96),0,1)+IF(ISBLANK(G96),0,1)+IF(ISBLANK(H96),0,1)</f>
        <v>0</v>
      </c>
      <c r="O96" s="54">
        <f>SUM(D96:H96)</f>
        <v>0</v>
      </c>
      <c r="P96" s="54">
        <f>COUNTIF(D95:H95,"&lt;&gt;")*5-SUM(D95:H95)</f>
        <v>0</v>
      </c>
      <c r="Q96" s="54">
        <f>_xlfn.IFERROR(O96-P96,0)</f>
        <v>0</v>
      </c>
      <c r="R96" s="52"/>
      <c r="S96" s="52"/>
      <c r="T96" s="55"/>
    </row>
    <row r="97" ht="15" customHeight="1">
      <c r="A97" s="51">
        <v>48</v>
      </c>
      <c r="B97" s="52"/>
      <c r="C97" s="52"/>
      <c r="D97" s="52"/>
      <c r="E97" s="52"/>
      <c r="F97" s="52"/>
      <c r="G97" s="52"/>
      <c r="H97" s="52"/>
      <c r="I97" s="54">
        <f>IF(K97&gt;K98,1,0)</f>
        <v>0</v>
      </c>
      <c r="J97" s="54">
        <f>IF(I97=0,1,0)</f>
        <v>1</v>
      </c>
      <c r="K97" s="54">
        <f>IF(D97&gt;D98,1,0)+IF(E97&gt;E98,1,0)+IF(F97&gt;F98,1,0)+IF(G97&gt;G98,1,0)+IF(H97&gt;H98,1,0)</f>
        <v>0</v>
      </c>
      <c r="L97" s="54">
        <f>N97-K97-M97</f>
        <v>0</v>
      </c>
      <c r="M97" s="54">
        <f>K98</f>
        <v>0</v>
      </c>
      <c r="N97" s="54">
        <f>IF(ISBLANK(D97),0,1)+IF(ISBLANK(E97),0,1)+IF(ISBLANK(F97),0,1)+IF(ISBLANK(G97),0,1)+IF(ISBLANK(H97),0,1)</f>
        <v>0</v>
      </c>
      <c r="O97" s="54">
        <f>SUM(D97:H97)</f>
        <v>0</v>
      </c>
      <c r="P97" s="54">
        <f>COUNTIF(D98:H98,"&lt;&gt;")*5-SUM(D98:H98)</f>
        <v>0</v>
      </c>
      <c r="Q97" s="54">
        <f>_xlfn.IFERROR(O97-P97,0)</f>
        <v>0</v>
      </c>
      <c r="R97" s="52"/>
      <c r="S97" s="52"/>
      <c r="T97" s="57"/>
    </row>
    <row r="98" ht="15" customHeight="1">
      <c r="A98" s="56"/>
      <c r="B98" s="52"/>
      <c r="C98" s="52"/>
      <c r="D98" s="52"/>
      <c r="E98" s="52"/>
      <c r="F98" s="52"/>
      <c r="G98" s="52"/>
      <c r="H98" s="52"/>
      <c r="I98" s="54">
        <f>IF(K98&gt;K97,1,0)</f>
        <v>0</v>
      </c>
      <c r="J98" s="54">
        <f>IF(I98=0,1,0)</f>
        <v>1</v>
      </c>
      <c r="K98" s="54">
        <f>IF(D98&gt;D97,1,0)+IF(E98&gt;E97,1,0)+IF(F98&gt;F97,1,0)+IF(G98&gt;G97,1,0)+IF(H98&gt;H97,1,0)</f>
        <v>0</v>
      </c>
      <c r="L98" s="54">
        <f>N98-K98-M98</f>
        <v>0</v>
      </c>
      <c r="M98" s="54">
        <f>K97</f>
        <v>0</v>
      </c>
      <c r="N98" s="54">
        <f>IF(ISBLANK(D98),0,1)+IF(ISBLANK(E98),0,1)+IF(ISBLANK(F98),0,1)+IF(ISBLANK(G98),0,1)+IF(ISBLANK(H98),0,1)</f>
        <v>0</v>
      </c>
      <c r="O98" s="54">
        <f>SUM(D98:H98)</f>
        <v>0</v>
      </c>
      <c r="P98" s="54">
        <f>COUNTIF(D97:H97,"&lt;&gt;")*5-SUM(D97:H97)</f>
        <v>0</v>
      </c>
      <c r="Q98" s="54">
        <f>_xlfn.IFERROR(O98-P98,0)</f>
        <v>0</v>
      </c>
      <c r="R98" s="52"/>
      <c r="S98" s="52"/>
      <c r="T98" s="57"/>
    </row>
    <row r="99" ht="15" customHeight="1">
      <c r="A99" s="51">
        <v>49</v>
      </c>
      <c r="B99" s="52"/>
      <c r="C99" s="52"/>
      <c r="D99" s="52"/>
      <c r="E99" s="52"/>
      <c r="F99" s="52"/>
      <c r="G99" s="52"/>
      <c r="H99" s="52"/>
      <c r="I99" s="54">
        <f>IF(K99&gt;K100,1,0)</f>
        <v>0</v>
      </c>
      <c r="J99" s="54">
        <f>IF(I99=0,1,0)</f>
        <v>1</v>
      </c>
      <c r="K99" s="54">
        <f>IF(D99&gt;D100,1,0)+IF(E99&gt;E100,1,0)+IF(F99&gt;F100,1,0)+IF(G99&gt;G100,1,0)+IF(H99&gt;H100,1,0)</f>
        <v>0</v>
      </c>
      <c r="L99" s="54">
        <f>N99-K99-M99</f>
        <v>0</v>
      </c>
      <c r="M99" s="54">
        <f>K100</f>
        <v>0</v>
      </c>
      <c r="N99" s="54">
        <f>IF(ISBLANK(D99),0,1)+IF(ISBLANK(E99),0,1)+IF(ISBLANK(F99),0,1)+IF(ISBLANK(G99),0,1)+IF(ISBLANK(H99),0,1)</f>
        <v>0</v>
      </c>
      <c r="O99" s="54">
        <f>SUM(D99:H99)</f>
        <v>0</v>
      </c>
      <c r="P99" s="54">
        <f>COUNTIF(D100:H100,"&lt;&gt;")*5-SUM(D100:H100)</f>
        <v>0</v>
      </c>
      <c r="Q99" s="54">
        <f>_xlfn.IFERROR(O99-P99,0)</f>
        <v>0</v>
      </c>
      <c r="R99" s="52"/>
      <c r="S99" s="52"/>
      <c r="T99" s="55"/>
    </row>
    <row r="100" ht="15" customHeight="1">
      <c r="A100" s="56"/>
      <c r="B100" s="52"/>
      <c r="C100" s="52"/>
      <c r="D100" s="52"/>
      <c r="E100" s="52"/>
      <c r="F100" s="52"/>
      <c r="G100" s="52"/>
      <c r="H100" s="52"/>
      <c r="I100" s="54">
        <f>IF(K100&gt;K99,1,0)</f>
        <v>0</v>
      </c>
      <c r="J100" s="54">
        <f>IF(I100=0,1,0)</f>
        <v>1</v>
      </c>
      <c r="K100" s="54">
        <f>IF(D100&gt;D99,1,0)+IF(E100&gt;E99,1,0)+IF(F100&gt;F99,1,0)+IF(G100&gt;G99,1,0)+IF(H100&gt;H99,1,0)</f>
        <v>0</v>
      </c>
      <c r="L100" s="54">
        <f>N100-K100-M100</f>
        <v>0</v>
      </c>
      <c r="M100" s="54">
        <f>K99</f>
        <v>0</v>
      </c>
      <c r="N100" s="54">
        <f>IF(ISBLANK(D100),0,1)+IF(ISBLANK(E100),0,1)+IF(ISBLANK(F100),0,1)+IF(ISBLANK(G100),0,1)+IF(ISBLANK(H100),0,1)</f>
        <v>0</v>
      </c>
      <c r="O100" s="54">
        <f>SUM(D100:H100)</f>
        <v>0</v>
      </c>
      <c r="P100" s="54">
        <f>COUNTIF(D99:H99,"&lt;&gt;")*5-SUM(D99:H99)</f>
        <v>0</v>
      </c>
      <c r="Q100" s="54">
        <f>_xlfn.IFERROR(O100-P100,0)</f>
        <v>0</v>
      </c>
      <c r="R100" s="52"/>
      <c r="S100" s="52"/>
      <c r="T100" s="55"/>
    </row>
    <row r="101" ht="15" customHeight="1">
      <c r="A101" s="51">
        <v>50</v>
      </c>
      <c r="B101" s="52"/>
      <c r="C101" s="52"/>
      <c r="D101" s="52"/>
      <c r="E101" s="52"/>
      <c r="F101" s="52"/>
      <c r="G101" s="52"/>
      <c r="H101" s="52"/>
      <c r="I101" s="54">
        <f>IF(K101&gt;K102,1,0)</f>
        <v>0</v>
      </c>
      <c r="J101" s="54">
        <f>IF(I101=0,1,0)</f>
        <v>1</v>
      </c>
      <c r="K101" s="54">
        <f>IF(D101&gt;D102,1,0)+IF(E101&gt;E102,1,0)+IF(F101&gt;F102,1,0)+IF(G101&gt;G102,1,0)+IF(H101&gt;H102,1,0)</f>
        <v>0</v>
      </c>
      <c r="L101" s="54">
        <f>N101-K101-M101</f>
        <v>0</v>
      </c>
      <c r="M101" s="54">
        <f>K102</f>
        <v>0</v>
      </c>
      <c r="N101" s="54">
        <f>IF(ISBLANK(D101),0,1)+IF(ISBLANK(E101),0,1)+IF(ISBLANK(F101),0,1)+IF(ISBLANK(G101),0,1)+IF(ISBLANK(H101),0,1)</f>
        <v>0</v>
      </c>
      <c r="O101" s="54">
        <f>SUM(D101:H101)</f>
        <v>0</v>
      </c>
      <c r="P101" s="54">
        <f>COUNTIF(D102:H102,"&lt;&gt;")*5-SUM(D102:H102)</f>
        <v>0</v>
      </c>
      <c r="Q101" s="54">
        <f>_xlfn.IFERROR(O101-P101,0)</f>
        <v>0</v>
      </c>
      <c r="R101" s="52"/>
      <c r="S101" s="52"/>
      <c r="T101" s="57"/>
    </row>
    <row r="102" ht="15" customHeight="1">
      <c r="A102" s="56"/>
      <c r="B102" s="52"/>
      <c r="C102" s="52"/>
      <c r="D102" s="52"/>
      <c r="E102" s="52"/>
      <c r="F102" s="52"/>
      <c r="G102" s="52"/>
      <c r="H102" s="52"/>
      <c r="I102" s="54">
        <f>IF(K102&gt;K101,1,0)</f>
        <v>0</v>
      </c>
      <c r="J102" s="54">
        <f>IF(I102=0,1,0)</f>
        <v>1</v>
      </c>
      <c r="K102" s="54">
        <f>IF(D102&gt;D101,1,0)+IF(E102&gt;E101,1,0)+IF(F102&gt;F101,1,0)+IF(G102&gt;G101,1,0)+IF(H102&gt;H101,1,0)</f>
        <v>0</v>
      </c>
      <c r="L102" s="54">
        <f>N102-K102-M102</f>
        <v>0</v>
      </c>
      <c r="M102" s="54">
        <f>K101</f>
        <v>0</v>
      </c>
      <c r="N102" s="54">
        <f>IF(ISBLANK(D102),0,1)+IF(ISBLANK(E102),0,1)+IF(ISBLANK(F102),0,1)+IF(ISBLANK(G102),0,1)+IF(ISBLANK(H102),0,1)</f>
        <v>0</v>
      </c>
      <c r="O102" s="54">
        <f>SUM(D102:H102)</f>
        <v>0</v>
      </c>
      <c r="P102" s="54">
        <f>COUNTIF(D101:H101,"&lt;&gt;")*5-SUM(D101:H101)</f>
        <v>0</v>
      </c>
      <c r="Q102" s="54">
        <f>_xlfn.IFERROR(O102-P102,0)</f>
        <v>0</v>
      </c>
      <c r="R102" s="52"/>
      <c r="S102" s="52"/>
      <c r="T102" s="57"/>
    </row>
    <row r="103" ht="15" customHeight="1">
      <c r="A103" s="51">
        <v>51</v>
      </c>
      <c r="B103" s="52"/>
      <c r="C103" s="52"/>
      <c r="D103" s="52"/>
      <c r="E103" s="52"/>
      <c r="F103" s="52"/>
      <c r="G103" s="52"/>
      <c r="H103" s="52"/>
      <c r="I103" s="54">
        <f>IF(K103&gt;K104,1,0)</f>
        <v>0</v>
      </c>
      <c r="J103" s="54">
        <f>IF(I103=0,1,0)</f>
        <v>1</v>
      </c>
      <c r="K103" s="54">
        <f>IF(D103&gt;D104,1,0)+IF(E103&gt;E104,1,0)+IF(F103&gt;F104,1,0)+IF(G103&gt;G104,1,0)+IF(H103&gt;H104,1,0)</f>
        <v>0</v>
      </c>
      <c r="L103" s="54">
        <f>N103-K103-M103</f>
        <v>0</v>
      </c>
      <c r="M103" s="54">
        <f>K104</f>
        <v>0</v>
      </c>
      <c r="N103" s="54">
        <f>IF(ISBLANK(D103),0,1)+IF(ISBLANK(E103),0,1)+IF(ISBLANK(F103),0,1)+IF(ISBLANK(G103),0,1)+IF(ISBLANK(H103),0,1)</f>
        <v>0</v>
      </c>
      <c r="O103" s="54">
        <f>SUM(D103:H103)</f>
        <v>0</v>
      </c>
      <c r="P103" s="54">
        <f>COUNTIF(D104:H104,"&lt;&gt;")*5-SUM(D104:H104)</f>
        <v>0</v>
      </c>
      <c r="Q103" s="54">
        <f>_xlfn.IFERROR(O103-P103,0)</f>
        <v>0</v>
      </c>
      <c r="R103" s="52"/>
      <c r="S103" s="52"/>
      <c r="T103" s="55"/>
    </row>
    <row r="104" ht="15" customHeight="1">
      <c r="A104" s="56"/>
      <c r="B104" s="52"/>
      <c r="C104" s="52"/>
      <c r="D104" s="52"/>
      <c r="E104" s="52"/>
      <c r="F104" s="52"/>
      <c r="G104" s="52"/>
      <c r="H104" s="52"/>
      <c r="I104" s="54">
        <f>IF(K104&gt;K103,1,0)</f>
        <v>0</v>
      </c>
      <c r="J104" s="54">
        <f>IF(I104=0,1,0)</f>
        <v>1</v>
      </c>
      <c r="K104" s="54">
        <f>IF(D104&gt;D103,1,0)+IF(E104&gt;E103,1,0)+IF(F104&gt;F103,1,0)+IF(G104&gt;G103,1,0)+IF(H104&gt;H103,1,0)</f>
        <v>0</v>
      </c>
      <c r="L104" s="54">
        <f>N104-K104-M104</f>
        <v>0</v>
      </c>
      <c r="M104" s="54">
        <f>K103</f>
        <v>0</v>
      </c>
      <c r="N104" s="54">
        <f>IF(ISBLANK(D104),0,1)+IF(ISBLANK(E104),0,1)+IF(ISBLANK(F104),0,1)+IF(ISBLANK(G104),0,1)+IF(ISBLANK(H104),0,1)</f>
        <v>0</v>
      </c>
      <c r="O104" s="54">
        <f>SUM(D104:H104)</f>
        <v>0</v>
      </c>
      <c r="P104" s="54">
        <f>COUNTIF(D103:H103,"&lt;&gt;")*5-SUM(D103:H103)</f>
        <v>0</v>
      </c>
      <c r="Q104" s="54">
        <f>_xlfn.IFERROR(O104-P104,0)</f>
        <v>0</v>
      </c>
      <c r="R104" s="52"/>
      <c r="S104" s="52"/>
      <c r="T104" s="55"/>
    </row>
    <row r="105" ht="15" customHeight="1">
      <c r="A105" s="51">
        <v>52</v>
      </c>
      <c r="B105" s="52"/>
      <c r="C105" s="52"/>
      <c r="D105" s="52"/>
      <c r="E105" s="52"/>
      <c r="F105" s="52"/>
      <c r="G105" s="52"/>
      <c r="H105" s="52"/>
      <c r="I105" s="54">
        <f>IF(K105&gt;K106,1,0)</f>
        <v>0</v>
      </c>
      <c r="J105" s="54">
        <f>IF(I105=0,1,0)</f>
        <v>1</v>
      </c>
      <c r="K105" s="54">
        <f>IF(D105&gt;D106,1,0)+IF(E105&gt;E106,1,0)+IF(F105&gt;F106,1,0)+IF(G105&gt;G106,1,0)+IF(H105&gt;H106,1,0)</f>
        <v>0</v>
      </c>
      <c r="L105" s="54">
        <f>N105-K105-M105</f>
        <v>0</v>
      </c>
      <c r="M105" s="54">
        <f>K106</f>
        <v>0</v>
      </c>
      <c r="N105" s="54">
        <f>IF(ISBLANK(D105),0,1)+IF(ISBLANK(E105),0,1)+IF(ISBLANK(F105),0,1)+IF(ISBLANK(G105),0,1)+IF(ISBLANK(H105),0,1)</f>
        <v>0</v>
      </c>
      <c r="O105" s="54">
        <f>SUM(D105:H105)</f>
        <v>0</v>
      </c>
      <c r="P105" s="54">
        <f>COUNTIF(D106:H106,"&lt;&gt;")*5-SUM(D106:H106)</f>
        <v>0</v>
      </c>
      <c r="Q105" s="54">
        <f>_xlfn.IFERROR(O105-P105,0)</f>
        <v>0</v>
      </c>
      <c r="R105" s="52"/>
      <c r="S105" s="52"/>
      <c r="T105" s="57"/>
    </row>
    <row r="106" ht="15" customHeight="1">
      <c r="A106" s="56"/>
      <c r="B106" s="52"/>
      <c r="C106" s="52"/>
      <c r="D106" s="52"/>
      <c r="E106" s="52"/>
      <c r="F106" s="52"/>
      <c r="G106" s="52"/>
      <c r="H106" s="52"/>
      <c r="I106" s="54">
        <f>IF(K106&gt;K105,1,0)</f>
        <v>0</v>
      </c>
      <c r="J106" s="54">
        <f>IF(I106=0,1,0)</f>
        <v>1</v>
      </c>
      <c r="K106" s="54">
        <f>IF(D106&gt;D105,1,0)+IF(E106&gt;E105,1,0)+IF(F106&gt;F105,1,0)+IF(G106&gt;G105,1,0)+IF(H106&gt;H105,1,0)</f>
        <v>0</v>
      </c>
      <c r="L106" s="54">
        <f>N106-K106-M106</f>
        <v>0</v>
      </c>
      <c r="M106" s="54">
        <f>K105</f>
        <v>0</v>
      </c>
      <c r="N106" s="54">
        <f>IF(ISBLANK(D106),0,1)+IF(ISBLANK(E106),0,1)+IF(ISBLANK(F106),0,1)+IF(ISBLANK(G106),0,1)+IF(ISBLANK(H106),0,1)</f>
        <v>0</v>
      </c>
      <c r="O106" s="54">
        <f>SUM(D106:H106)</f>
        <v>0</v>
      </c>
      <c r="P106" s="54">
        <f>COUNTIF(D105:H105,"&lt;&gt;")*5-SUM(D105:H105)</f>
        <v>0</v>
      </c>
      <c r="Q106" s="54">
        <f>_xlfn.IFERROR(O106-P106,0)</f>
        <v>0</v>
      </c>
      <c r="R106" s="52"/>
      <c r="S106" s="52"/>
      <c r="T106" s="57"/>
    </row>
    <row r="107" ht="15" customHeight="1">
      <c r="A107" s="51">
        <v>53</v>
      </c>
      <c r="B107" s="52"/>
      <c r="C107" s="52"/>
      <c r="D107" s="52"/>
      <c r="E107" s="52"/>
      <c r="F107" s="52"/>
      <c r="G107" s="52"/>
      <c r="H107" s="52"/>
      <c r="I107" s="54">
        <f>IF(K107&gt;K108,1,0)</f>
        <v>0</v>
      </c>
      <c r="J107" s="54">
        <f>IF(I107=0,1,0)</f>
        <v>1</v>
      </c>
      <c r="K107" s="54">
        <f>IF(D107&gt;D108,1,0)+IF(E107&gt;E108,1,0)+IF(F107&gt;F108,1,0)+IF(G107&gt;G108,1,0)+IF(H107&gt;H108,1,0)</f>
        <v>0</v>
      </c>
      <c r="L107" s="54">
        <f>N107-K107-M107</f>
        <v>0</v>
      </c>
      <c r="M107" s="54">
        <f>K108</f>
        <v>0</v>
      </c>
      <c r="N107" s="54">
        <f>IF(ISBLANK(D107),0,1)+IF(ISBLANK(E107),0,1)+IF(ISBLANK(F107),0,1)+IF(ISBLANK(G107),0,1)+IF(ISBLANK(H107),0,1)</f>
        <v>0</v>
      </c>
      <c r="O107" s="54">
        <f>SUM(D107:H107)</f>
        <v>0</v>
      </c>
      <c r="P107" s="54">
        <f>COUNTIF(D108:H108,"&lt;&gt;")*5-SUM(D108:H108)</f>
        <v>0</v>
      </c>
      <c r="Q107" s="54">
        <f>_xlfn.IFERROR(O107-P107,0)</f>
        <v>0</v>
      </c>
      <c r="R107" s="52"/>
      <c r="S107" s="52"/>
      <c r="T107" s="55"/>
    </row>
    <row r="108" ht="15" customHeight="1">
      <c r="A108" s="56"/>
      <c r="B108" s="52"/>
      <c r="C108" s="52"/>
      <c r="D108" s="52"/>
      <c r="E108" s="52"/>
      <c r="F108" s="52"/>
      <c r="G108" s="52"/>
      <c r="H108" s="52"/>
      <c r="I108" s="54">
        <f>IF(K108&gt;K107,1,0)</f>
        <v>0</v>
      </c>
      <c r="J108" s="54">
        <f>IF(I108=0,1,0)</f>
        <v>1</v>
      </c>
      <c r="K108" s="54">
        <f>IF(D108&gt;D107,1,0)+IF(E108&gt;E107,1,0)+IF(F108&gt;F107,1,0)+IF(G108&gt;G107,1,0)+IF(H108&gt;H107,1,0)</f>
        <v>0</v>
      </c>
      <c r="L108" s="54">
        <f>N108-K108-M108</f>
        <v>0</v>
      </c>
      <c r="M108" s="54">
        <f>K107</f>
        <v>0</v>
      </c>
      <c r="N108" s="54">
        <f>IF(ISBLANK(D108),0,1)+IF(ISBLANK(E108),0,1)+IF(ISBLANK(F108),0,1)+IF(ISBLANK(G108),0,1)+IF(ISBLANK(H108),0,1)</f>
        <v>0</v>
      </c>
      <c r="O108" s="54">
        <f>SUM(D108:H108)</f>
        <v>0</v>
      </c>
      <c r="P108" s="54">
        <f>COUNTIF(D107:H107,"&lt;&gt;")*5-SUM(D107:H107)</f>
        <v>0</v>
      </c>
      <c r="Q108" s="54">
        <f>_xlfn.IFERROR(O108-P108,0)</f>
        <v>0</v>
      </c>
      <c r="R108" s="52"/>
      <c r="S108" s="52"/>
      <c r="T108" s="55"/>
    </row>
    <row r="109" ht="15" customHeight="1">
      <c r="A109" s="51">
        <v>54</v>
      </c>
      <c r="B109" s="52"/>
      <c r="C109" s="52"/>
      <c r="D109" s="52"/>
      <c r="E109" s="52"/>
      <c r="F109" s="52"/>
      <c r="G109" s="52"/>
      <c r="H109" s="52"/>
      <c r="I109" s="54">
        <f>IF(K109&gt;K110,1,0)</f>
        <v>0</v>
      </c>
      <c r="J109" s="54">
        <f>IF(I109=0,1,0)</f>
        <v>1</v>
      </c>
      <c r="K109" s="54">
        <f>IF(D109&gt;D110,1,0)+IF(E109&gt;E110,1,0)+IF(F109&gt;F110,1,0)+IF(G109&gt;G110,1,0)+IF(H109&gt;H110,1,0)</f>
        <v>0</v>
      </c>
      <c r="L109" s="54">
        <f>N109-K109-M109</f>
        <v>0</v>
      </c>
      <c r="M109" s="54">
        <f>K110</f>
        <v>0</v>
      </c>
      <c r="N109" s="54">
        <f>IF(ISBLANK(D109),0,1)+IF(ISBLANK(E109),0,1)+IF(ISBLANK(F109),0,1)+IF(ISBLANK(G109),0,1)+IF(ISBLANK(H109),0,1)</f>
        <v>0</v>
      </c>
      <c r="O109" s="54">
        <f>SUM(D109:H109)</f>
        <v>0</v>
      </c>
      <c r="P109" s="54">
        <f>COUNTIF(D110:H110,"&lt;&gt;")*5-SUM(D110:H110)</f>
        <v>0</v>
      </c>
      <c r="Q109" s="54">
        <f>_xlfn.IFERROR(O109-P109,0)</f>
        <v>0</v>
      </c>
      <c r="R109" s="52"/>
      <c r="S109" s="52"/>
      <c r="T109" s="57"/>
    </row>
    <row r="110" ht="15" customHeight="1">
      <c r="A110" s="56"/>
      <c r="B110" s="52"/>
      <c r="C110" s="52"/>
      <c r="D110" s="52"/>
      <c r="E110" s="52"/>
      <c r="F110" s="52"/>
      <c r="G110" s="52"/>
      <c r="H110" s="52"/>
      <c r="I110" s="54">
        <f>IF(K110&gt;K109,1,0)</f>
        <v>0</v>
      </c>
      <c r="J110" s="54">
        <f>IF(I110=0,1,0)</f>
        <v>1</v>
      </c>
      <c r="K110" s="54">
        <f>IF(D110&gt;D109,1,0)+IF(E110&gt;E109,1,0)+IF(F110&gt;F109,1,0)+IF(G110&gt;G109,1,0)+IF(H110&gt;H109,1,0)</f>
        <v>0</v>
      </c>
      <c r="L110" s="54">
        <f>N110-K110-M110</f>
        <v>0</v>
      </c>
      <c r="M110" s="54">
        <f>K109</f>
        <v>0</v>
      </c>
      <c r="N110" s="54">
        <f>IF(ISBLANK(D110),0,1)+IF(ISBLANK(E110),0,1)+IF(ISBLANK(F110),0,1)+IF(ISBLANK(G110),0,1)+IF(ISBLANK(H110),0,1)</f>
        <v>0</v>
      </c>
      <c r="O110" s="54">
        <f>SUM(D110:H110)</f>
        <v>0</v>
      </c>
      <c r="P110" s="54">
        <f>COUNTIF(D109:H109,"&lt;&gt;")*5-SUM(D109:H109)</f>
        <v>0</v>
      </c>
      <c r="Q110" s="54">
        <f>_xlfn.IFERROR(O110-P110,0)</f>
        <v>0</v>
      </c>
      <c r="R110" s="52"/>
      <c r="S110" s="52"/>
      <c r="T110" s="57"/>
    </row>
    <row r="111" ht="15" customHeight="1">
      <c r="A111" s="51">
        <v>55</v>
      </c>
      <c r="B111" s="52"/>
      <c r="C111" s="52"/>
      <c r="D111" s="52"/>
      <c r="E111" s="52"/>
      <c r="F111" s="52"/>
      <c r="G111" s="52"/>
      <c r="H111" s="52"/>
      <c r="I111" s="54">
        <f>IF(K111&gt;K112,1,0)</f>
        <v>0</v>
      </c>
      <c r="J111" s="54">
        <f>IF(I111=0,1,0)</f>
        <v>1</v>
      </c>
      <c r="K111" s="54">
        <f>IF(D111&gt;D112,1,0)+IF(E111&gt;E112,1,0)+IF(F111&gt;F112,1,0)+IF(G111&gt;G112,1,0)+IF(H111&gt;H112,1,0)</f>
        <v>0</v>
      </c>
      <c r="L111" s="54">
        <f>N111-K111-M111</f>
        <v>0</v>
      </c>
      <c r="M111" s="54">
        <f>K112</f>
        <v>0</v>
      </c>
      <c r="N111" s="54">
        <f>IF(ISBLANK(D111),0,1)+IF(ISBLANK(E111),0,1)+IF(ISBLANK(F111),0,1)+IF(ISBLANK(G111),0,1)+IF(ISBLANK(H111),0,1)</f>
        <v>0</v>
      </c>
      <c r="O111" s="54">
        <f>SUM(D111:H111)</f>
        <v>0</v>
      </c>
      <c r="P111" s="54">
        <f>COUNTIF(D112:H112,"&lt;&gt;")*5-SUM(D112:H112)</f>
        <v>0</v>
      </c>
      <c r="Q111" s="54">
        <f>_xlfn.IFERROR(O111-P111,0)</f>
        <v>0</v>
      </c>
      <c r="R111" s="52"/>
      <c r="S111" s="52"/>
      <c r="T111" s="55"/>
    </row>
    <row r="112" ht="15" customHeight="1">
      <c r="A112" s="56"/>
      <c r="B112" s="52"/>
      <c r="C112" s="52"/>
      <c r="D112" s="52"/>
      <c r="E112" s="52"/>
      <c r="F112" s="52"/>
      <c r="G112" s="52"/>
      <c r="H112" s="52"/>
      <c r="I112" s="54">
        <f>IF(K112&gt;K111,1,0)</f>
        <v>0</v>
      </c>
      <c r="J112" s="54">
        <f>IF(I112=0,1,0)</f>
        <v>1</v>
      </c>
      <c r="K112" s="54">
        <f>IF(D112&gt;D111,1,0)+IF(E112&gt;E111,1,0)+IF(F112&gt;F111,1,0)+IF(G112&gt;G111,1,0)+IF(H112&gt;H111,1,0)</f>
        <v>0</v>
      </c>
      <c r="L112" s="54">
        <f>N112-K112-M112</f>
        <v>0</v>
      </c>
      <c r="M112" s="54">
        <f>K111</f>
        <v>0</v>
      </c>
      <c r="N112" s="54">
        <f>IF(ISBLANK(D112),0,1)+IF(ISBLANK(E112),0,1)+IF(ISBLANK(F112),0,1)+IF(ISBLANK(G112),0,1)+IF(ISBLANK(H112),0,1)</f>
        <v>0</v>
      </c>
      <c r="O112" s="54">
        <f>SUM(D112:H112)</f>
        <v>0</v>
      </c>
      <c r="P112" s="54">
        <f>COUNTIF(D111:H111,"&lt;&gt;")*5-SUM(D111:H111)</f>
        <v>0</v>
      </c>
      <c r="Q112" s="54">
        <f>_xlfn.IFERROR(O112-P112,0)</f>
        <v>0</v>
      </c>
      <c r="R112" s="52"/>
      <c r="S112" s="52"/>
      <c r="T112" s="55"/>
    </row>
    <row r="113" ht="15" customHeight="1">
      <c r="A113" s="51">
        <v>56</v>
      </c>
      <c r="B113" s="52"/>
      <c r="C113" s="52"/>
      <c r="D113" s="52"/>
      <c r="E113" s="52"/>
      <c r="F113" s="52"/>
      <c r="G113" s="52"/>
      <c r="H113" s="52"/>
      <c r="I113" s="54">
        <f>IF(K113&gt;K114,1,0)</f>
        <v>0</v>
      </c>
      <c r="J113" s="54">
        <f>IF(I113=0,1,0)</f>
        <v>1</v>
      </c>
      <c r="K113" s="54">
        <f>IF(D113&gt;D114,1,0)+IF(E113&gt;E114,1,0)+IF(F113&gt;F114,1,0)+IF(G113&gt;G114,1,0)+IF(H113&gt;H114,1,0)</f>
        <v>0</v>
      </c>
      <c r="L113" s="54">
        <f>N113-K113-M113</f>
        <v>0</v>
      </c>
      <c r="M113" s="54">
        <f>K114</f>
        <v>0</v>
      </c>
      <c r="N113" s="54">
        <f>IF(ISBLANK(D113),0,1)+IF(ISBLANK(E113),0,1)+IF(ISBLANK(F113),0,1)+IF(ISBLANK(G113),0,1)+IF(ISBLANK(H113),0,1)</f>
        <v>0</v>
      </c>
      <c r="O113" s="54">
        <f>SUM(D113:H113)</f>
        <v>0</v>
      </c>
      <c r="P113" s="54">
        <f>COUNTIF(D114:H114,"&lt;&gt;")*5-SUM(D114:H114)</f>
        <v>0</v>
      </c>
      <c r="Q113" s="54">
        <f>_xlfn.IFERROR(O113-P113,0)</f>
        <v>0</v>
      </c>
      <c r="R113" s="52"/>
      <c r="S113" s="52"/>
      <c r="T113" s="57"/>
    </row>
    <row r="114" ht="15" customHeight="1">
      <c r="A114" s="56"/>
      <c r="B114" s="52"/>
      <c r="C114" s="52"/>
      <c r="D114" s="52"/>
      <c r="E114" s="52"/>
      <c r="F114" s="52"/>
      <c r="G114" s="52"/>
      <c r="H114" s="52"/>
      <c r="I114" s="54">
        <f>IF(K114&gt;K113,1,0)</f>
        <v>0</v>
      </c>
      <c r="J114" s="54">
        <f>IF(I114=0,1,0)</f>
        <v>1</v>
      </c>
      <c r="K114" s="54">
        <f>IF(D114&gt;D113,1,0)+IF(E114&gt;E113,1,0)+IF(F114&gt;F113,1,0)+IF(G114&gt;G113,1,0)+IF(H114&gt;H113,1,0)</f>
        <v>0</v>
      </c>
      <c r="L114" s="54">
        <f>N114-K114-M114</f>
        <v>0</v>
      </c>
      <c r="M114" s="54">
        <f>K113</f>
        <v>0</v>
      </c>
      <c r="N114" s="54">
        <f>IF(ISBLANK(D114),0,1)+IF(ISBLANK(E114),0,1)+IF(ISBLANK(F114),0,1)+IF(ISBLANK(G114),0,1)+IF(ISBLANK(H114),0,1)</f>
        <v>0</v>
      </c>
      <c r="O114" s="54">
        <f>SUM(D114:H114)</f>
        <v>0</v>
      </c>
      <c r="P114" s="54">
        <f>COUNTIF(D113:H113,"&lt;&gt;")*5-SUM(D113:H113)</f>
        <v>0</v>
      </c>
      <c r="Q114" s="54">
        <f>_xlfn.IFERROR(O114-P114,0)</f>
        <v>0</v>
      </c>
      <c r="R114" s="52"/>
      <c r="S114" s="52"/>
      <c r="T114" s="57"/>
    </row>
    <row r="115" ht="15" customHeight="1">
      <c r="A115" s="51">
        <v>57</v>
      </c>
      <c r="B115" s="52"/>
      <c r="C115" s="52"/>
      <c r="D115" s="52"/>
      <c r="E115" s="52"/>
      <c r="F115" s="52"/>
      <c r="G115" s="52"/>
      <c r="H115" s="52"/>
      <c r="I115" s="54">
        <f>IF(K115&gt;K116,1,0)</f>
        <v>0</v>
      </c>
      <c r="J115" s="54">
        <f>IF(I115=0,1,0)</f>
        <v>1</v>
      </c>
      <c r="K115" s="54">
        <f>IF(D115&gt;D116,1,0)+IF(E115&gt;E116,1,0)+IF(F115&gt;F116,1,0)+IF(G115&gt;G116,1,0)+IF(H115&gt;H116,1,0)</f>
        <v>0</v>
      </c>
      <c r="L115" s="54">
        <f>N115-K115-M115</f>
        <v>0</v>
      </c>
      <c r="M115" s="54">
        <f>K116</f>
        <v>0</v>
      </c>
      <c r="N115" s="54">
        <f>IF(ISBLANK(D115),0,1)+IF(ISBLANK(E115),0,1)+IF(ISBLANK(F115),0,1)+IF(ISBLANK(G115),0,1)+IF(ISBLANK(H115),0,1)</f>
        <v>0</v>
      </c>
      <c r="O115" s="54">
        <f>SUM(D115:H115)</f>
        <v>0</v>
      </c>
      <c r="P115" s="54">
        <f>COUNTIF(D116:H116,"&lt;&gt;")*5-SUM(D116:H116)</f>
        <v>0</v>
      </c>
      <c r="Q115" s="54">
        <f>_xlfn.IFERROR(O115-P115,0)</f>
        <v>0</v>
      </c>
      <c r="R115" s="52"/>
      <c r="S115" s="52"/>
      <c r="T115" s="55"/>
    </row>
    <row r="116" ht="15" customHeight="1">
      <c r="A116" s="56"/>
      <c r="B116" s="52"/>
      <c r="C116" s="52"/>
      <c r="D116" s="52"/>
      <c r="E116" s="52"/>
      <c r="F116" s="52"/>
      <c r="G116" s="52"/>
      <c r="H116" s="52"/>
      <c r="I116" s="54">
        <f>IF(K116&gt;K115,1,0)</f>
        <v>0</v>
      </c>
      <c r="J116" s="54">
        <f>IF(I116=0,1,0)</f>
        <v>1</v>
      </c>
      <c r="K116" s="54">
        <f>IF(D116&gt;D115,1,0)+IF(E116&gt;E115,1,0)+IF(F116&gt;F115,1,0)+IF(G116&gt;G115,1,0)+IF(H116&gt;H115,1,0)</f>
        <v>0</v>
      </c>
      <c r="L116" s="54">
        <f>N116-K116-M116</f>
        <v>0</v>
      </c>
      <c r="M116" s="54">
        <f>K115</f>
        <v>0</v>
      </c>
      <c r="N116" s="54">
        <f>IF(ISBLANK(D116),0,1)+IF(ISBLANK(E116),0,1)+IF(ISBLANK(F116),0,1)+IF(ISBLANK(G116),0,1)+IF(ISBLANK(H116),0,1)</f>
        <v>0</v>
      </c>
      <c r="O116" s="54">
        <f>SUM(D116:H116)</f>
        <v>0</v>
      </c>
      <c r="P116" s="54">
        <f>COUNTIF(D115:H115,"&lt;&gt;")*5-SUM(D115:H115)</f>
        <v>0</v>
      </c>
      <c r="Q116" s="54">
        <f>_xlfn.IFERROR(O116-P116,0)</f>
        <v>0</v>
      </c>
      <c r="R116" s="52"/>
      <c r="S116" s="52"/>
      <c r="T116" s="55"/>
    </row>
    <row r="117" ht="15" customHeight="1">
      <c r="A117" s="51">
        <v>58</v>
      </c>
      <c r="B117" s="52"/>
      <c r="C117" s="52"/>
      <c r="D117" s="52"/>
      <c r="E117" s="52"/>
      <c r="F117" s="52"/>
      <c r="G117" s="52"/>
      <c r="H117" s="52"/>
      <c r="I117" s="54">
        <f>IF(K117&gt;K118,1,0)</f>
        <v>0</v>
      </c>
      <c r="J117" s="54">
        <f>IF(I117=0,1,0)</f>
        <v>1</v>
      </c>
      <c r="K117" s="54">
        <f>IF(D117&gt;D118,1,0)+IF(E117&gt;E118,1,0)+IF(F117&gt;F118,1,0)+IF(G117&gt;G118,1,0)+IF(H117&gt;H118,1,0)</f>
        <v>0</v>
      </c>
      <c r="L117" s="54">
        <f>N117-K117-M117</f>
        <v>0</v>
      </c>
      <c r="M117" s="54">
        <f>K118</f>
        <v>0</v>
      </c>
      <c r="N117" s="54">
        <f>IF(ISBLANK(D117),0,1)+IF(ISBLANK(E117),0,1)+IF(ISBLANK(F117),0,1)+IF(ISBLANK(G117),0,1)+IF(ISBLANK(H117),0,1)</f>
        <v>0</v>
      </c>
      <c r="O117" s="54">
        <f>SUM(D117:H117)</f>
        <v>0</v>
      </c>
      <c r="P117" s="54">
        <f>COUNTIF(D118:H118,"&lt;&gt;")*5-SUM(D118:H118)</f>
        <v>0</v>
      </c>
      <c r="Q117" s="54">
        <f>_xlfn.IFERROR(O117-P117,0)</f>
        <v>0</v>
      </c>
      <c r="R117" s="52"/>
      <c r="S117" s="52"/>
      <c r="T117" s="57"/>
    </row>
    <row r="118" ht="15" customHeight="1">
      <c r="A118" s="56"/>
      <c r="B118" s="52"/>
      <c r="C118" s="52"/>
      <c r="D118" s="52"/>
      <c r="E118" s="52"/>
      <c r="F118" s="52"/>
      <c r="G118" s="52"/>
      <c r="H118" s="52"/>
      <c r="I118" s="54">
        <f>IF(K118&gt;K117,1,0)</f>
        <v>0</v>
      </c>
      <c r="J118" s="54">
        <f>IF(I118=0,1,0)</f>
        <v>1</v>
      </c>
      <c r="K118" s="54">
        <f>IF(D118&gt;D117,1,0)+IF(E118&gt;E117,1,0)+IF(F118&gt;F117,1,0)+IF(G118&gt;G117,1,0)+IF(H118&gt;H117,1,0)</f>
        <v>0</v>
      </c>
      <c r="L118" s="54">
        <f>N118-K118-M118</f>
        <v>0</v>
      </c>
      <c r="M118" s="54">
        <f>K117</f>
        <v>0</v>
      </c>
      <c r="N118" s="54">
        <f>IF(ISBLANK(D118),0,1)+IF(ISBLANK(E118),0,1)+IF(ISBLANK(F118),0,1)+IF(ISBLANK(G118),0,1)+IF(ISBLANK(H118),0,1)</f>
        <v>0</v>
      </c>
      <c r="O118" s="54">
        <f>SUM(D118:H118)</f>
        <v>0</v>
      </c>
      <c r="P118" s="54">
        <f>COUNTIF(D117:H117,"&lt;&gt;")*5-SUM(D117:H117)</f>
        <v>0</v>
      </c>
      <c r="Q118" s="54">
        <f>_xlfn.IFERROR(O118-P118,0)</f>
        <v>0</v>
      </c>
      <c r="R118" s="52"/>
      <c r="S118" s="52"/>
      <c r="T118" s="57"/>
    </row>
    <row r="119" ht="15" customHeight="1">
      <c r="A119" s="51">
        <v>59</v>
      </c>
      <c r="B119" s="52"/>
      <c r="C119" s="52"/>
      <c r="D119" s="52"/>
      <c r="E119" s="52"/>
      <c r="F119" s="52"/>
      <c r="G119" s="52"/>
      <c r="H119" s="52"/>
      <c r="I119" s="54">
        <f>IF(K119&gt;K120,1,0)</f>
        <v>0</v>
      </c>
      <c r="J119" s="54">
        <f>IF(I119=0,1,0)</f>
        <v>1</v>
      </c>
      <c r="K119" s="54">
        <f>IF(D119&gt;D120,1,0)+IF(E119&gt;E120,1,0)+IF(F119&gt;F120,1,0)+IF(G119&gt;G120,1,0)+IF(H119&gt;H120,1,0)</f>
        <v>0</v>
      </c>
      <c r="L119" s="54">
        <f>N119-K119-M119</f>
        <v>0</v>
      </c>
      <c r="M119" s="54">
        <f>K120</f>
        <v>0</v>
      </c>
      <c r="N119" s="54">
        <f>IF(ISBLANK(D119),0,1)+IF(ISBLANK(E119),0,1)+IF(ISBLANK(F119),0,1)+IF(ISBLANK(G119),0,1)+IF(ISBLANK(H119),0,1)</f>
        <v>0</v>
      </c>
      <c r="O119" s="54">
        <f>SUM(D119:H119)</f>
        <v>0</v>
      </c>
      <c r="P119" s="54">
        <f>COUNTIF(D120:H120,"&lt;&gt;")*5-SUM(D120:H120)</f>
        <v>0</v>
      </c>
      <c r="Q119" s="54">
        <f>_xlfn.IFERROR(O119-P119,0)</f>
        <v>0</v>
      </c>
      <c r="R119" s="52"/>
      <c r="S119" s="52"/>
      <c r="T119" s="55"/>
    </row>
    <row r="120" ht="15" customHeight="1">
      <c r="A120" s="56"/>
      <c r="B120" s="52"/>
      <c r="C120" s="52"/>
      <c r="D120" s="52"/>
      <c r="E120" s="52"/>
      <c r="F120" s="52"/>
      <c r="G120" s="52"/>
      <c r="H120" s="52"/>
      <c r="I120" s="54">
        <f>IF(K120&gt;K119,1,0)</f>
        <v>0</v>
      </c>
      <c r="J120" s="54">
        <f>IF(I120=0,1,0)</f>
        <v>1</v>
      </c>
      <c r="K120" s="54">
        <f>IF(D120&gt;D119,1,0)+IF(E120&gt;E119,1,0)+IF(F120&gt;F119,1,0)+IF(G120&gt;G119,1,0)+IF(H120&gt;H119,1,0)</f>
        <v>0</v>
      </c>
      <c r="L120" s="54">
        <f>N120-K120-M120</f>
        <v>0</v>
      </c>
      <c r="M120" s="54">
        <f>K119</f>
        <v>0</v>
      </c>
      <c r="N120" s="54">
        <f>IF(ISBLANK(D120),0,1)+IF(ISBLANK(E120),0,1)+IF(ISBLANK(F120),0,1)+IF(ISBLANK(G120),0,1)+IF(ISBLANK(H120),0,1)</f>
        <v>0</v>
      </c>
      <c r="O120" s="54">
        <f>SUM(D120:H120)</f>
        <v>0</v>
      </c>
      <c r="P120" s="54">
        <f>COUNTIF(D119:H119,"&lt;&gt;")*5-SUM(D119:H119)</f>
        <v>0</v>
      </c>
      <c r="Q120" s="54">
        <f>_xlfn.IFERROR(O120-P120,0)</f>
        <v>0</v>
      </c>
      <c r="R120" s="52"/>
      <c r="S120" s="52"/>
      <c r="T120" s="55"/>
    </row>
    <row r="121" ht="15" customHeight="1">
      <c r="A121" s="51">
        <v>60</v>
      </c>
      <c r="B121" s="52"/>
      <c r="C121" s="52"/>
      <c r="D121" s="52"/>
      <c r="E121" s="52"/>
      <c r="F121" s="52"/>
      <c r="G121" s="52"/>
      <c r="H121" s="52"/>
      <c r="I121" s="54">
        <f>IF(K121&gt;K122,1,0)</f>
        <v>0</v>
      </c>
      <c r="J121" s="54">
        <f>IF(I121=0,1,0)</f>
        <v>1</v>
      </c>
      <c r="K121" s="54">
        <f>IF(D121&gt;D122,1,0)+IF(E121&gt;E122,1,0)+IF(F121&gt;F122,1,0)+IF(G121&gt;G122,1,0)+IF(H121&gt;H122,1,0)</f>
        <v>0</v>
      </c>
      <c r="L121" s="54">
        <f>N121-K121-M121</f>
        <v>0</v>
      </c>
      <c r="M121" s="54">
        <f>K122</f>
        <v>0</v>
      </c>
      <c r="N121" s="54">
        <f>IF(ISBLANK(D121),0,1)+IF(ISBLANK(E121),0,1)+IF(ISBLANK(F121),0,1)+IF(ISBLANK(G121),0,1)+IF(ISBLANK(H121),0,1)</f>
        <v>0</v>
      </c>
      <c r="O121" s="54">
        <f>SUM(D121:H121)</f>
        <v>0</v>
      </c>
      <c r="P121" s="54">
        <f>COUNTIF(D122:H122,"&lt;&gt;")*5-SUM(D122:H122)</f>
        <v>0</v>
      </c>
      <c r="Q121" s="54">
        <f>_xlfn.IFERROR(O121-P121,0)</f>
        <v>0</v>
      </c>
      <c r="R121" s="52"/>
      <c r="S121" s="52"/>
      <c r="T121" s="57"/>
    </row>
    <row r="122" ht="15" customHeight="1">
      <c r="A122" s="56"/>
      <c r="B122" s="52"/>
      <c r="C122" s="52"/>
      <c r="D122" s="52"/>
      <c r="E122" s="52"/>
      <c r="F122" s="52"/>
      <c r="G122" s="52"/>
      <c r="H122" s="52"/>
      <c r="I122" s="54">
        <f>IF(K122&gt;K121,1,0)</f>
        <v>0</v>
      </c>
      <c r="J122" s="54">
        <f>IF(I122=0,1,0)</f>
        <v>1</v>
      </c>
      <c r="K122" s="54">
        <f>IF(D122&gt;D121,1,0)+IF(E122&gt;E121,1,0)+IF(F122&gt;F121,1,0)+IF(G122&gt;G121,1,0)+IF(H122&gt;H121,1,0)</f>
        <v>0</v>
      </c>
      <c r="L122" s="54">
        <f>N122-K122-M122</f>
        <v>0</v>
      </c>
      <c r="M122" s="54">
        <f>K121</f>
        <v>0</v>
      </c>
      <c r="N122" s="54">
        <f>IF(ISBLANK(D122),0,1)+IF(ISBLANK(E122),0,1)+IF(ISBLANK(F122),0,1)+IF(ISBLANK(G122),0,1)+IF(ISBLANK(H122),0,1)</f>
        <v>0</v>
      </c>
      <c r="O122" s="54">
        <f>SUM(D122:H122)</f>
        <v>0</v>
      </c>
      <c r="P122" s="54">
        <f>COUNTIF(D121:H121,"&lt;&gt;")*5-SUM(D121:H121)</f>
        <v>0</v>
      </c>
      <c r="Q122" s="54">
        <f>_xlfn.IFERROR(O122-P122,0)</f>
        <v>0</v>
      </c>
      <c r="R122" s="52"/>
      <c r="S122" s="52"/>
      <c r="T122" s="57"/>
    </row>
  </sheetData>
  <mergeCells count="68">
    <mergeCell ref="D1:H1"/>
    <mergeCell ref="I1:J1"/>
    <mergeCell ref="K1:N1"/>
    <mergeCell ref="O1:Q1"/>
    <mergeCell ref="R1:S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</mergeCells>
  <conditionalFormatting sqref="I3:I122">
    <cfRule type="cellIs" dxfId="2" priority="1" operator="equal" stopIfTrue="1">
      <formula>1</formula>
    </cfRule>
  </conditionalFormatting>
  <conditionalFormatting sqref="J3:J122">
    <cfRule type="cellIs" dxfId="3" priority="1" operator="equal" stopIfTrue="1">
      <formula>1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