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C:\Users\Ola\Downloads\"/>
    </mc:Choice>
  </mc:AlternateContent>
  <xr:revisionPtr revIDLastSave="0" documentId="8_{352B2E2A-2024-4DA5-9FDC-4D3A735F0C1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esults" sheetId="1" r:id="rId1"/>
    <sheet name="Pools" sheetId="2" r:id="rId2"/>
    <sheet name="brackets" sheetId="3" r:id="rId3"/>
    <sheet name="Live_stream" sheetId="4" r:id="rId4"/>
    <sheet name="Database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57" i="3" l="1"/>
  <c r="R57" i="3" s="1"/>
  <c r="P57" i="3"/>
  <c r="O57" i="3"/>
  <c r="M57" i="3" s="1"/>
  <c r="N57" i="3"/>
  <c r="L57" i="3"/>
  <c r="Q56" i="3"/>
  <c r="P56" i="3"/>
  <c r="R56" i="3" s="1"/>
  <c r="O56" i="3"/>
  <c r="N56" i="3"/>
  <c r="M56" i="3"/>
  <c r="L56" i="3"/>
  <c r="Q55" i="3"/>
  <c r="P55" i="3"/>
  <c r="R55" i="3" s="1"/>
  <c r="O55" i="3"/>
  <c r="M55" i="3" s="1"/>
  <c r="N55" i="3"/>
  <c r="L55" i="3"/>
  <c r="Q54" i="3"/>
  <c r="P54" i="3"/>
  <c r="R54" i="3" s="1"/>
  <c r="O54" i="3"/>
  <c r="M54" i="3" s="1"/>
  <c r="N54" i="3"/>
  <c r="L54" i="3"/>
  <c r="Q53" i="3"/>
  <c r="P53" i="3"/>
  <c r="R53" i="3" s="1"/>
  <c r="O53" i="3"/>
  <c r="L53" i="3"/>
  <c r="Q52" i="3"/>
  <c r="P52" i="3"/>
  <c r="R52" i="3" s="1"/>
  <c r="O52" i="3"/>
  <c r="M52" i="3" s="1"/>
  <c r="N52" i="3"/>
  <c r="L52" i="3"/>
  <c r="N53" i="3" s="1"/>
  <c r="Q51" i="3"/>
  <c r="P51" i="3"/>
  <c r="R51" i="3" s="1"/>
  <c r="O51" i="3"/>
  <c r="N51" i="3"/>
  <c r="M51" i="3" s="1"/>
  <c r="L51" i="3"/>
  <c r="N50" i="3" s="1"/>
  <c r="Q50" i="3"/>
  <c r="P50" i="3"/>
  <c r="R50" i="3" s="1"/>
  <c r="O50" i="3"/>
  <c r="M50" i="3" s="1"/>
  <c r="L50" i="3"/>
  <c r="Q49" i="3"/>
  <c r="P49" i="3"/>
  <c r="R49" i="3" s="1"/>
  <c r="O49" i="3"/>
  <c r="M49" i="3" s="1"/>
  <c r="N49" i="3"/>
  <c r="L49" i="3"/>
  <c r="Q48" i="3"/>
  <c r="P48" i="3"/>
  <c r="R48" i="3" s="1"/>
  <c r="O48" i="3"/>
  <c r="N48" i="3"/>
  <c r="M48" i="3"/>
  <c r="L48" i="3"/>
  <c r="R47" i="3"/>
  <c r="Q47" i="3"/>
  <c r="P47" i="3"/>
  <c r="O47" i="3"/>
  <c r="L47" i="3"/>
  <c r="N46" i="3" s="1"/>
  <c r="Q46" i="3"/>
  <c r="P46" i="3"/>
  <c r="R46" i="3" s="1"/>
  <c r="O46" i="3"/>
  <c r="L46" i="3"/>
  <c r="N47" i="3" s="1"/>
  <c r="R45" i="3"/>
  <c r="Q45" i="3"/>
  <c r="P45" i="3"/>
  <c r="O45" i="3"/>
  <c r="L45" i="3"/>
  <c r="M45" i="3" s="1"/>
  <c r="Q44" i="3"/>
  <c r="R44" i="3" s="1"/>
  <c r="P44" i="3"/>
  <c r="O44" i="3"/>
  <c r="L44" i="3"/>
  <c r="N45" i="3" s="1"/>
  <c r="Q43" i="3"/>
  <c r="P43" i="3"/>
  <c r="R43" i="3" s="1"/>
  <c r="O43" i="3"/>
  <c r="N43" i="3"/>
  <c r="M43" i="3" s="1"/>
  <c r="L43" i="3"/>
  <c r="Q42" i="3"/>
  <c r="P42" i="3"/>
  <c r="R42" i="3" s="1"/>
  <c r="O42" i="3"/>
  <c r="M42" i="3" s="1"/>
  <c r="N42" i="3"/>
  <c r="L42" i="3"/>
  <c r="Q41" i="3"/>
  <c r="P41" i="3"/>
  <c r="R41" i="3" s="1"/>
  <c r="O41" i="3"/>
  <c r="M41" i="3" s="1"/>
  <c r="N41" i="3"/>
  <c r="L41" i="3"/>
  <c r="Q40" i="3"/>
  <c r="P40" i="3"/>
  <c r="R40" i="3" s="1"/>
  <c r="O40" i="3"/>
  <c r="N40" i="3"/>
  <c r="M40" i="3"/>
  <c r="L40" i="3"/>
  <c r="R39" i="3"/>
  <c r="Q39" i="3"/>
  <c r="P39" i="3"/>
  <c r="O39" i="3"/>
  <c r="L39" i="3"/>
  <c r="N38" i="3" s="1"/>
  <c r="Q38" i="3"/>
  <c r="P38" i="3"/>
  <c r="R38" i="3" s="1"/>
  <c r="O38" i="3"/>
  <c r="L38" i="3"/>
  <c r="N39" i="3" s="1"/>
  <c r="R37" i="3"/>
  <c r="Q37" i="3"/>
  <c r="P37" i="3"/>
  <c r="O37" i="3"/>
  <c r="L37" i="3"/>
  <c r="M37" i="3" s="1"/>
  <c r="Q36" i="3"/>
  <c r="R36" i="3" s="1"/>
  <c r="P36" i="3"/>
  <c r="O36" i="3"/>
  <c r="L36" i="3"/>
  <c r="N37" i="3" s="1"/>
  <c r="Q35" i="3"/>
  <c r="P35" i="3"/>
  <c r="R35" i="3" s="1"/>
  <c r="O35" i="3"/>
  <c r="M35" i="3" s="1"/>
  <c r="N35" i="3"/>
  <c r="L35" i="3"/>
  <c r="Q34" i="3"/>
  <c r="P34" i="3"/>
  <c r="R34" i="3" s="1"/>
  <c r="O34" i="3"/>
  <c r="M34" i="3" s="1"/>
  <c r="N34" i="3"/>
  <c r="L34" i="3"/>
  <c r="Q33" i="3"/>
  <c r="P33" i="3"/>
  <c r="R33" i="3" s="1"/>
  <c r="O33" i="3"/>
  <c r="M33" i="3" s="1"/>
  <c r="N33" i="3"/>
  <c r="L33" i="3"/>
  <c r="Q32" i="3"/>
  <c r="P32" i="3"/>
  <c r="R32" i="3" s="1"/>
  <c r="O32" i="3"/>
  <c r="N32" i="3"/>
  <c r="M32" i="3"/>
  <c r="L32" i="3"/>
  <c r="R31" i="3"/>
  <c r="Q31" i="3"/>
  <c r="P31" i="3"/>
  <c r="O31" i="3"/>
  <c r="L31" i="3"/>
  <c r="N30" i="3" s="1"/>
  <c r="Q30" i="3"/>
  <c r="R30" i="3" s="1"/>
  <c r="P30" i="3"/>
  <c r="O30" i="3"/>
  <c r="L30" i="3"/>
  <c r="N31" i="3" s="1"/>
  <c r="R29" i="3"/>
  <c r="Q29" i="3"/>
  <c r="P29" i="3"/>
  <c r="O29" i="3"/>
  <c r="M29" i="3" s="1"/>
  <c r="L29" i="3"/>
  <c r="N28" i="3" s="1"/>
  <c r="Q28" i="3"/>
  <c r="R28" i="3" s="1"/>
  <c r="P28" i="3"/>
  <c r="O28" i="3"/>
  <c r="L28" i="3"/>
  <c r="N29" i="3" s="1"/>
  <c r="Q27" i="3"/>
  <c r="P27" i="3"/>
  <c r="R27" i="3" s="1"/>
  <c r="O27" i="3"/>
  <c r="M27" i="3" s="1"/>
  <c r="N27" i="3"/>
  <c r="L27" i="3"/>
  <c r="Q26" i="3"/>
  <c r="P26" i="3"/>
  <c r="R26" i="3" s="1"/>
  <c r="O26" i="3"/>
  <c r="M26" i="3" s="1"/>
  <c r="N26" i="3"/>
  <c r="L26" i="3"/>
  <c r="Q25" i="3"/>
  <c r="P25" i="3"/>
  <c r="R25" i="3" s="1"/>
  <c r="O25" i="3"/>
  <c r="M25" i="3" s="1"/>
  <c r="N25" i="3"/>
  <c r="L25" i="3"/>
  <c r="Q24" i="3"/>
  <c r="P24" i="3"/>
  <c r="R24" i="3" s="1"/>
  <c r="O24" i="3"/>
  <c r="N24" i="3"/>
  <c r="M24" i="3"/>
  <c r="L24" i="3"/>
  <c r="R23" i="3"/>
  <c r="Q23" i="3"/>
  <c r="P23" i="3"/>
  <c r="O23" i="3"/>
  <c r="L23" i="3"/>
  <c r="N22" i="3" s="1"/>
  <c r="Q22" i="3"/>
  <c r="R22" i="3" s="1"/>
  <c r="P22" i="3"/>
  <c r="O22" i="3"/>
  <c r="L22" i="3"/>
  <c r="N23" i="3" s="1"/>
  <c r="R21" i="3"/>
  <c r="Q21" i="3"/>
  <c r="P21" i="3"/>
  <c r="O21" i="3"/>
  <c r="L21" i="3"/>
  <c r="M21" i="3" s="1"/>
  <c r="Q20" i="3"/>
  <c r="R20" i="3" s="1"/>
  <c r="P20" i="3"/>
  <c r="O20" i="3"/>
  <c r="L20" i="3"/>
  <c r="N21" i="3" s="1"/>
  <c r="Q19" i="3"/>
  <c r="P19" i="3"/>
  <c r="R19" i="3" s="1"/>
  <c r="O19" i="3"/>
  <c r="M19" i="3" s="1"/>
  <c r="N19" i="3"/>
  <c r="L19" i="3"/>
  <c r="Q18" i="3"/>
  <c r="P18" i="3"/>
  <c r="R18" i="3" s="1"/>
  <c r="O18" i="3"/>
  <c r="M18" i="3" s="1"/>
  <c r="N18" i="3"/>
  <c r="L18" i="3"/>
  <c r="Q17" i="3"/>
  <c r="P17" i="3"/>
  <c r="R17" i="3" s="1"/>
  <c r="O17" i="3"/>
  <c r="M17" i="3" s="1"/>
  <c r="N17" i="3"/>
  <c r="L17" i="3"/>
  <c r="Q16" i="3"/>
  <c r="P16" i="3"/>
  <c r="R16" i="3" s="1"/>
  <c r="O16" i="3"/>
  <c r="N16" i="3"/>
  <c r="M16" i="3"/>
  <c r="L16" i="3"/>
  <c r="R15" i="3"/>
  <c r="Q15" i="3"/>
  <c r="P15" i="3"/>
  <c r="O15" i="3"/>
  <c r="L15" i="3"/>
  <c r="N14" i="3" s="1"/>
  <c r="Q14" i="3"/>
  <c r="R14" i="3" s="1"/>
  <c r="P14" i="3"/>
  <c r="O14" i="3"/>
  <c r="L14" i="3"/>
  <c r="N15" i="3" s="1"/>
  <c r="R13" i="3"/>
  <c r="Q13" i="3"/>
  <c r="P13" i="3"/>
  <c r="O13" i="3"/>
  <c r="L13" i="3"/>
  <c r="Q12" i="3"/>
  <c r="R12" i="3" s="1"/>
  <c r="P12" i="3"/>
  <c r="O12" i="3"/>
  <c r="L12" i="3"/>
  <c r="N13" i="3" s="1"/>
  <c r="Q11" i="3"/>
  <c r="P11" i="3"/>
  <c r="R11" i="3" s="1"/>
  <c r="O11" i="3"/>
  <c r="M11" i="3" s="1"/>
  <c r="N11" i="3"/>
  <c r="L11" i="3"/>
  <c r="Q10" i="3"/>
  <c r="P10" i="3"/>
  <c r="R10" i="3" s="1"/>
  <c r="O10" i="3"/>
  <c r="M10" i="3" s="1"/>
  <c r="N10" i="3"/>
  <c r="L10" i="3"/>
  <c r="Q9" i="3"/>
  <c r="P9" i="3"/>
  <c r="R9" i="3" s="1"/>
  <c r="O9" i="3"/>
  <c r="M9" i="3" s="1"/>
  <c r="N9" i="3"/>
  <c r="L9" i="3"/>
  <c r="Q8" i="3"/>
  <c r="P8" i="3"/>
  <c r="R8" i="3" s="1"/>
  <c r="O8" i="3"/>
  <c r="N8" i="3"/>
  <c r="M8" i="3"/>
  <c r="L8" i="3"/>
  <c r="R7" i="3"/>
  <c r="Q7" i="3"/>
  <c r="P7" i="3"/>
  <c r="O7" i="3"/>
  <c r="L7" i="3"/>
  <c r="N6" i="3" s="1"/>
  <c r="Q6" i="3"/>
  <c r="R6" i="3" s="1"/>
  <c r="P6" i="3"/>
  <c r="O6" i="3"/>
  <c r="L6" i="3"/>
  <c r="N7" i="3" s="1"/>
  <c r="R5" i="3"/>
  <c r="Q5" i="3"/>
  <c r="P5" i="3"/>
  <c r="O5" i="3"/>
  <c r="L5" i="3"/>
  <c r="Q4" i="3"/>
  <c r="R4" i="3" s="1"/>
  <c r="P4" i="3"/>
  <c r="O4" i="3"/>
  <c r="L4" i="3"/>
  <c r="N5" i="3" s="1"/>
  <c r="D3" i="3"/>
  <c r="C3" i="3"/>
  <c r="R170" i="2"/>
  <c r="Q170" i="2"/>
  <c r="P170" i="2"/>
  <c r="O170" i="2"/>
  <c r="L170" i="2"/>
  <c r="K170" i="2"/>
  <c r="D170" i="2"/>
  <c r="C170" i="2"/>
  <c r="Q169" i="2"/>
  <c r="P169" i="2"/>
  <c r="R169" i="2" s="1"/>
  <c r="O169" i="2"/>
  <c r="M169" i="2" s="1"/>
  <c r="N169" i="2"/>
  <c r="L169" i="2"/>
  <c r="N170" i="2" s="1"/>
  <c r="D169" i="2"/>
  <c r="C169" i="2"/>
  <c r="Q168" i="2"/>
  <c r="R168" i="2" s="1"/>
  <c r="P168" i="2"/>
  <c r="O168" i="2"/>
  <c r="L168" i="2"/>
  <c r="K168" i="2" s="1"/>
  <c r="D168" i="2"/>
  <c r="C168" i="2"/>
  <c r="R167" i="2"/>
  <c r="Q167" i="2"/>
  <c r="P167" i="2"/>
  <c r="O167" i="2"/>
  <c r="L167" i="2"/>
  <c r="J168" i="2" s="1"/>
  <c r="D167" i="2"/>
  <c r="C167" i="2"/>
  <c r="Q166" i="2"/>
  <c r="P166" i="2"/>
  <c r="R166" i="2" s="1"/>
  <c r="O166" i="2"/>
  <c r="L166" i="2"/>
  <c r="D166" i="2"/>
  <c r="C166" i="2"/>
  <c r="R165" i="2"/>
  <c r="Q165" i="2"/>
  <c r="P165" i="2"/>
  <c r="O165" i="2"/>
  <c r="L165" i="2"/>
  <c r="D165" i="2"/>
  <c r="C165" i="2"/>
  <c r="R164" i="2"/>
  <c r="Q164" i="2"/>
  <c r="P164" i="2"/>
  <c r="O164" i="2"/>
  <c r="L164" i="2"/>
  <c r="D164" i="2"/>
  <c r="C164" i="2"/>
  <c r="R163" i="2"/>
  <c r="Q163" i="2"/>
  <c r="P163" i="2"/>
  <c r="O163" i="2"/>
  <c r="N163" i="2"/>
  <c r="L163" i="2"/>
  <c r="D163" i="2"/>
  <c r="C163" i="2"/>
  <c r="Q162" i="2"/>
  <c r="R162" i="2" s="1"/>
  <c r="P162" i="2"/>
  <c r="O162" i="2"/>
  <c r="L162" i="2"/>
  <c r="J162" i="2" s="1"/>
  <c r="D162" i="2"/>
  <c r="C162" i="2"/>
  <c r="Q161" i="2"/>
  <c r="P161" i="2"/>
  <c r="R161" i="2" s="1"/>
  <c r="O161" i="2"/>
  <c r="M161" i="2" s="1"/>
  <c r="N161" i="2"/>
  <c r="L161" i="2"/>
  <c r="N162" i="2" s="1"/>
  <c r="M162" i="2" s="1"/>
  <c r="J161" i="2"/>
  <c r="D161" i="2"/>
  <c r="C161" i="2"/>
  <c r="Q160" i="2"/>
  <c r="R160" i="2" s="1"/>
  <c r="P160" i="2"/>
  <c r="O160" i="2"/>
  <c r="L160" i="2"/>
  <c r="K160" i="2"/>
  <c r="D160" i="2"/>
  <c r="C160" i="2"/>
  <c r="Q159" i="2"/>
  <c r="P159" i="2"/>
  <c r="R159" i="2" s="1"/>
  <c r="O159" i="2"/>
  <c r="N159" i="2"/>
  <c r="L159" i="2"/>
  <c r="J160" i="2" s="1"/>
  <c r="J159" i="2"/>
  <c r="D159" i="2"/>
  <c r="C159" i="2"/>
  <c r="Q158" i="2"/>
  <c r="P158" i="2"/>
  <c r="O158" i="2"/>
  <c r="L158" i="2"/>
  <c r="K158" i="2"/>
  <c r="D158" i="2"/>
  <c r="C158" i="2"/>
  <c r="Q157" i="2"/>
  <c r="P157" i="2"/>
  <c r="R157" i="2" s="1"/>
  <c r="O157" i="2"/>
  <c r="N157" i="2"/>
  <c r="L157" i="2"/>
  <c r="D157" i="2"/>
  <c r="C157" i="2"/>
  <c r="Q156" i="2"/>
  <c r="P156" i="2"/>
  <c r="R156" i="2" s="1"/>
  <c r="O156" i="2"/>
  <c r="L156" i="2"/>
  <c r="D156" i="2"/>
  <c r="C156" i="2"/>
  <c r="R155" i="2"/>
  <c r="Q155" i="2"/>
  <c r="P155" i="2"/>
  <c r="O155" i="2"/>
  <c r="M155" i="2" s="1"/>
  <c r="N155" i="2"/>
  <c r="L155" i="2"/>
  <c r="J155" i="2"/>
  <c r="D155" i="2"/>
  <c r="C155" i="2"/>
  <c r="Q154" i="2"/>
  <c r="R154" i="2" s="1"/>
  <c r="P154" i="2"/>
  <c r="O154" i="2"/>
  <c r="M154" i="2" s="1"/>
  <c r="L154" i="2"/>
  <c r="K154" i="2" s="1"/>
  <c r="D154" i="2"/>
  <c r="C154" i="2"/>
  <c r="R153" i="2"/>
  <c r="Q153" i="2"/>
  <c r="P153" i="2"/>
  <c r="O153" i="2"/>
  <c r="L153" i="2"/>
  <c r="N154" i="2" s="1"/>
  <c r="J153" i="2"/>
  <c r="D153" i="2"/>
  <c r="C153" i="2"/>
  <c r="R152" i="2"/>
  <c r="Q152" i="2"/>
  <c r="P152" i="2"/>
  <c r="O152" i="2"/>
  <c r="L152" i="2"/>
  <c r="K152" i="2"/>
  <c r="D152" i="2"/>
  <c r="C152" i="2"/>
  <c r="Q151" i="2"/>
  <c r="P151" i="2"/>
  <c r="R151" i="2" s="1"/>
  <c r="O151" i="2"/>
  <c r="M151" i="2" s="1"/>
  <c r="N151" i="2"/>
  <c r="L151" i="2"/>
  <c r="J152" i="2" s="1"/>
  <c r="J151" i="2"/>
  <c r="D151" i="2"/>
  <c r="C151" i="2"/>
  <c r="Q150" i="2"/>
  <c r="R150" i="2" s="1"/>
  <c r="P150" i="2"/>
  <c r="O150" i="2"/>
  <c r="L150" i="2"/>
  <c r="D150" i="2"/>
  <c r="C150" i="2"/>
  <c r="Q149" i="2"/>
  <c r="P149" i="2"/>
  <c r="R149" i="2" s="1"/>
  <c r="O149" i="2"/>
  <c r="N149" i="2"/>
  <c r="L149" i="2"/>
  <c r="K150" i="2" s="1"/>
  <c r="D149" i="2"/>
  <c r="C149" i="2"/>
  <c r="Q148" i="2"/>
  <c r="P32" i="1" s="1"/>
  <c r="P148" i="2"/>
  <c r="R148" i="2" s="1"/>
  <c r="O148" i="2"/>
  <c r="L148" i="2"/>
  <c r="D148" i="2"/>
  <c r="C148" i="2"/>
  <c r="R147" i="2"/>
  <c r="Q147" i="2"/>
  <c r="P147" i="2"/>
  <c r="O147" i="2"/>
  <c r="M147" i="2" s="1"/>
  <c r="N147" i="2"/>
  <c r="L147" i="2"/>
  <c r="J147" i="2"/>
  <c r="D147" i="2"/>
  <c r="C147" i="2"/>
  <c r="Q146" i="2"/>
  <c r="R146" i="2" s="1"/>
  <c r="P146" i="2"/>
  <c r="O146" i="2"/>
  <c r="M146" i="2" s="1"/>
  <c r="L146" i="2"/>
  <c r="K146" i="2" s="1"/>
  <c r="D146" i="2"/>
  <c r="C146" i="2"/>
  <c r="Q145" i="2"/>
  <c r="P145" i="2"/>
  <c r="O145" i="2"/>
  <c r="L145" i="2"/>
  <c r="N146" i="2" s="1"/>
  <c r="J145" i="2"/>
  <c r="D145" i="2"/>
  <c r="C145" i="2"/>
  <c r="R144" i="2"/>
  <c r="Q144" i="2"/>
  <c r="P144" i="2"/>
  <c r="O144" i="2"/>
  <c r="L144" i="2"/>
  <c r="J144" i="2" s="1"/>
  <c r="K144" i="2"/>
  <c r="D144" i="2"/>
  <c r="C144" i="2"/>
  <c r="Q143" i="2"/>
  <c r="P143" i="2"/>
  <c r="R143" i="2" s="1"/>
  <c r="O143" i="2"/>
  <c r="M143" i="2" s="1"/>
  <c r="N143" i="2"/>
  <c r="L143" i="2"/>
  <c r="K143" i="2" s="1"/>
  <c r="J143" i="2"/>
  <c r="D143" i="2"/>
  <c r="C143" i="2"/>
  <c r="Q142" i="2"/>
  <c r="R142" i="2" s="1"/>
  <c r="P142" i="2"/>
  <c r="O142" i="2"/>
  <c r="L142" i="2"/>
  <c r="D142" i="2"/>
  <c r="C142" i="2"/>
  <c r="Q141" i="2"/>
  <c r="P141" i="2"/>
  <c r="R141" i="2" s="1"/>
  <c r="O141" i="2"/>
  <c r="N141" i="2"/>
  <c r="L141" i="2"/>
  <c r="D141" i="2"/>
  <c r="C141" i="2"/>
  <c r="Q140" i="2"/>
  <c r="P140" i="2"/>
  <c r="O140" i="2"/>
  <c r="L140" i="2"/>
  <c r="D140" i="2"/>
  <c r="C140" i="2"/>
  <c r="R139" i="2"/>
  <c r="Q139" i="2"/>
  <c r="P139" i="2"/>
  <c r="O139" i="2"/>
  <c r="N139" i="2"/>
  <c r="L139" i="2"/>
  <c r="D139" i="2"/>
  <c r="C139" i="2"/>
  <c r="Q138" i="2"/>
  <c r="R138" i="2" s="1"/>
  <c r="P138" i="2"/>
  <c r="O138" i="2"/>
  <c r="L138" i="2"/>
  <c r="K138" i="2" s="1"/>
  <c r="D138" i="2"/>
  <c r="C138" i="2"/>
  <c r="Q137" i="2"/>
  <c r="P137" i="2"/>
  <c r="R137" i="2" s="1"/>
  <c r="O137" i="2"/>
  <c r="L137" i="2"/>
  <c r="N138" i="2" s="1"/>
  <c r="M138" i="2" s="1"/>
  <c r="J137" i="2"/>
  <c r="D137" i="2"/>
  <c r="C137" i="2"/>
  <c r="R136" i="2"/>
  <c r="Q136" i="2"/>
  <c r="P136" i="2"/>
  <c r="O136" i="2"/>
  <c r="L136" i="2"/>
  <c r="J136" i="2" s="1"/>
  <c r="K136" i="2"/>
  <c r="D136" i="2"/>
  <c r="C136" i="2"/>
  <c r="Q135" i="2"/>
  <c r="P135" i="2"/>
  <c r="R135" i="2" s="1"/>
  <c r="O135" i="2"/>
  <c r="N135" i="2"/>
  <c r="L135" i="2"/>
  <c r="K135" i="2" s="1"/>
  <c r="J135" i="2"/>
  <c r="D135" i="2"/>
  <c r="C135" i="2"/>
  <c r="Q134" i="2"/>
  <c r="R134" i="2" s="1"/>
  <c r="P134" i="2"/>
  <c r="O134" i="2"/>
  <c r="L134" i="2"/>
  <c r="D134" i="2"/>
  <c r="C134" i="2"/>
  <c r="Q133" i="2"/>
  <c r="P133" i="2"/>
  <c r="R133" i="2" s="1"/>
  <c r="O133" i="2"/>
  <c r="N133" i="2"/>
  <c r="L133" i="2"/>
  <c r="D133" i="2"/>
  <c r="C133" i="2"/>
  <c r="Q132" i="2"/>
  <c r="P132" i="2"/>
  <c r="R132" i="2" s="1"/>
  <c r="O132" i="2"/>
  <c r="L132" i="2"/>
  <c r="D132" i="2"/>
  <c r="C132" i="2"/>
  <c r="R131" i="2"/>
  <c r="Q131" i="2"/>
  <c r="P131" i="2"/>
  <c r="O131" i="2"/>
  <c r="N131" i="2"/>
  <c r="L131" i="2"/>
  <c r="D131" i="2"/>
  <c r="C131" i="2"/>
  <c r="Q130" i="2"/>
  <c r="R130" i="2" s="1"/>
  <c r="P130" i="2"/>
  <c r="O130" i="2"/>
  <c r="L130" i="2"/>
  <c r="K130" i="2" s="1"/>
  <c r="D130" i="2"/>
  <c r="C130" i="2"/>
  <c r="Q129" i="2"/>
  <c r="P129" i="2"/>
  <c r="R129" i="2" s="1"/>
  <c r="O129" i="2"/>
  <c r="L129" i="2"/>
  <c r="J129" i="2"/>
  <c r="D129" i="2"/>
  <c r="C129" i="2"/>
  <c r="R128" i="2"/>
  <c r="Q128" i="2"/>
  <c r="P128" i="2"/>
  <c r="O128" i="2"/>
  <c r="L128" i="2"/>
  <c r="J128" i="2" s="1"/>
  <c r="K128" i="2"/>
  <c r="D128" i="2"/>
  <c r="C128" i="2"/>
  <c r="Q127" i="2"/>
  <c r="P127" i="2"/>
  <c r="R127" i="2" s="1"/>
  <c r="O127" i="2"/>
  <c r="N127" i="2"/>
  <c r="L127" i="2"/>
  <c r="K127" i="2" s="1"/>
  <c r="J127" i="2"/>
  <c r="D127" i="2"/>
  <c r="C127" i="2"/>
  <c r="Q126" i="2"/>
  <c r="R126" i="2" s="1"/>
  <c r="P126" i="2"/>
  <c r="O126" i="2"/>
  <c r="L126" i="2"/>
  <c r="D126" i="2"/>
  <c r="C126" i="2"/>
  <c r="Q125" i="2"/>
  <c r="P125" i="2"/>
  <c r="R125" i="2" s="1"/>
  <c r="O125" i="2"/>
  <c r="N125" i="2"/>
  <c r="L125" i="2"/>
  <c r="D125" i="2"/>
  <c r="C125" i="2"/>
  <c r="Q124" i="2"/>
  <c r="P124" i="2"/>
  <c r="R124" i="2" s="1"/>
  <c r="O124" i="2"/>
  <c r="L124" i="2"/>
  <c r="D124" i="2"/>
  <c r="C124" i="2"/>
  <c r="R123" i="2"/>
  <c r="Q123" i="2"/>
  <c r="P123" i="2"/>
  <c r="O123" i="2"/>
  <c r="N123" i="2"/>
  <c r="L123" i="2"/>
  <c r="J123" i="2"/>
  <c r="D123" i="2"/>
  <c r="C123" i="2"/>
  <c r="Q122" i="2"/>
  <c r="R122" i="2" s="1"/>
  <c r="P122" i="2"/>
  <c r="O122" i="2"/>
  <c r="L122" i="2"/>
  <c r="K122" i="2" s="1"/>
  <c r="D122" i="2"/>
  <c r="C122" i="2"/>
  <c r="Q121" i="2"/>
  <c r="P121" i="2"/>
  <c r="R121" i="2" s="1"/>
  <c r="O121" i="2"/>
  <c r="L121" i="2"/>
  <c r="J121" i="2"/>
  <c r="D121" i="2"/>
  <c r="C121" i="2"/>
  <c r="R120" i="2"/>
  <c r="Q120" i="2"/>
  <c r="P120" i="2"/>
  <c r="O120" i="2"/>
  <c r="L120" i="2"/>
  <c r="J120" i="2" s="1"/>
  <c r="K120" i="2"/>
  <c r="D120" i="2"/>
  <c r="C120" i="2"/>
  <c r="Q119" i="2"/>
  <c r="P119" i="2"/>
  <c r="R119" i="2" s="1"/>
  <c r="O119" i="2"/>
  <c r="N119" i="2"/>
  <c r="L119" i="2"/>
  <c r="K119" i="2" s="1"/>
  <c r="J119" i="2"/>
  <c r="D119" i="2"/>
  <c r="C119" i="2"/>
  <c r="Q118" i="2"/>
  <c r="R118" i="2" s="1"/>
  <c r="P118" i="2"/>
  <c r="O118" i="2"/>
  <c r="L118" i="2"/>
  <c r="D118" i="2"/>
  <c r="C118" i="2"/>
  <c r="Q117" i="2"/>
  <c r="P117" i="2"/>
  <c r="R117" i="2" s="1"/>
  <c r="O117" i="2"/>
  <c r="N117" i="2"/>
  <c r="L117" i="2"/>
  <c r="D117" i="2"/>
  <c r="C117" i="2"/>
  <c r="Q116" i="2"/>
  <c r="P116" i="2"/>
  <c r="R116" i="2" s="1"/>
  <c r="O116" i="2"/>
  <c r="L116" i="2"/>
  <c r="D116" i="2"/>
  <c r="C116" i="2"/>
  <c r="R115" i="2"/>
  <c r="Q115" i="2"/>
  <c r="P115" i="2"/>
  <c r="O115" i="2"/>
  <c r="N115" i="2"/>
  <c r="L115" i="2"/>
  <c r="J115" i="2"/>
  <c r="D115" i="2"/>
  <c r="C115" i="2"/>
  <c r="Q114" i="2"/>
  <c r="R114" i="2" s="1"/>
  <c r="P114" i="2"/>
  <c r="O114" i="2"/>
  <c r="L114" i="2"/>
  <c r="K114" i="2" s="1"/>
  <c r="D114" i="2"/>
  <c r="C114" i="2"/>
  <c r="Q113" i="2"/>
  <c r="P113" i="2"/>
  <c r="R113" i="2" s="1"/>
  <c r="O113" i="2"/>
  <c r="L113" i="2"/>
  <c r="J113" i="2"/>
  <c r="D113" i="2"/>
  <c r="C113" i="2"/>
  <c r="R112" i="2"/>
  <c r="Q112" i="2"/>
  <c r="P112" i="2"/>
  <c r="O112" i="2"/>
  <c r="L112" i="2"/>
  <c r="K112" i="2"/>
  <c r="D112" i="2"/>
  <c r="C112" i="2"/>
  <c r="Q111" i="2"/>
  <c r="P111" i="2"/>
  <c r="R111" i="2" s="1"/>
  <c r="O111" i="2"/>
  <c r="N111" i="2"/>
  <c r="L111" i="2"/>
  <c r="D111" i="2"/>
  <c r="C111" i="2"/>
  <c r="R110" i="2"/>
  <c r="Q110" i="2"/>
  <c r="P110" i="2"/>
  <c r="O110" i="2"/>
  <c r="L110" i="2"/>
  <c r="D110" i="2"/>
  <c r="C110" i="2"/>
  <c r="Q109" i="2"/>
  <c r="P109" i="2"/>
  <c r="R109" i="2" s="1"/>
  <c r="O109" i="2"/>
  <c r="N109" i="2"/>
  <c r="L109" i="2"/>
  <c r="D109" i="2"/>
  <c r="C109" i="2"/>
  <c r="Q108" i="2"/>
  <c r="P108" i="2"/>
  <c r="O108" i="2"/>
  <c r="N108" i="2"/>
  <c r="M108" i="2" s="1"/>
  <c r="L108" i="2"/>
  <c r="K108" i="2"/>
  <c r="D108" i="2"/>
  <c r="C108" i="2"/>
  <c r="Q107" i="2"/>
  <c r="P107" i="2"/>
  <c r="R107" i="2" s="1"/>
  <c r="O107" i="2"/>
  <c r="N107" i="2"/>
  <c r="L107" i="2"/>
  <c r="J107" i="2" s="1"/>
  <c r="K107" i="2"/>
  <c r="D107" i="2"/>
  <c r="C107" i="2"/>
  <c r="Q106" i="2"/>
  <c r="R106" i="2" s="1"/>
  <c r="P106" i="2"/>
  <c r="O106" i="2"/>
  <c r="N106" i="2"/>
  <c r="M106" i="2" s="1"/>
  <c r="L106" i="2"/>
  <c r="J106" i="2" s="1"/>
  <c r="D106" i="2"/>
  <c r="C106" i="2"/>
  <c r="Q105" i="2"/>
  <c r="P105" i="2"/>
  <c r="R105" i="2" s="1"/>
  <c r="O105" i="2"/>
  <c r="M105" i="2" s="1"/>
  <c r="N105" i="2"/>
  <c r="L105" i="2"/>
  <c r="J105" i="2"/>
  <c r="D105" i="2"/>
  <c r="C105" i="2"/>
  <c r="Q104" i="2"/>
  <c r="R104" i="2" s="1"/>
  <c r="P104" i="2"/>
  <c r="O104" i="2"/>
  <c r="L104" i="2"/>
  <c r="K104" i="2"/>
  <c r="D104" i="2"/>
  <c r="C104" i="2"/>
  <c r="R103" i="2"/>
  <c r="Q103" i="2"/>
  <c r="P103" i="2"/>
  <c r="O103" i="2"/>
  <c r="N103" i="2"/>
  <c r="L103" i="2"/>
  <c r="J103" i="2"/>
  <c r="D103" i="2"/>
  <c r="C103" i="2"/>
  <c r="Q102" i="2"/>
  <c r="P102" i="2"/>
  <c r="R102" i="2" s="1"/>
  <c r="O102" i="2"/>
  <c r="M102" i="2"/>
  <c r="L102" i="2"/>
  <c r="K102" i="2"/>
  <c r="D102" i="2"/>
  <c r="C102" i="2"/>
  <c r="R101" i="2"/>
  <c r="Q101" i="2"/>
  <c r="P101" i="2"/>
  <c r="O101" i="2"/>
  <c r="N101" i="2"/>
  <c r="M101" i="2" s="1"/>
  <c r="L101" i="2"/>
  <c r="N102" i="2" s="1"/>
  <c r="K101" i="2"/>
  <c r="J101" i="2"/>
  <c r="D101" i="2"/>
  <c r="C101" i="2"/>
  <c r="Q100" i="2"/>
  <c r="P100" i="2"/>
  <c r="O100" i="2"/>
  <c r="L100" i="2"/>
  <c r="J100" i="2" s="1"/>
  <c r="D100" i="2"/>
  <c r="C100" i="2"/>
  <c r="R99" i="2"/>
  <c r="Q99" i="2"/>
  <c r="P99" i="2"/>
  <c r="O99" i="2"/>
  <c r="N99" i="2"/>
  <c r="L99" i="2"/>
  <c r="N100" i="2" s="1"/>
  <c r="M100" i="2" s="1"/>
  <c r="K99" i="2"/>
  <c r="J99" i="2"/>
  <c r="D99" i="2"/>
  <c r="C99" i="2"/>
  <c r="Q98" i="2"/>
  <c r="R98" i="2" s="1"/>
  <c r="P98" i="2"/>
  <c r="O98" i="2"/>
  <c r="L98" i="2"/>
  <c r="K98" i="2" s="1"/>
  <c r="D98" i="2"/>
  <c r="C98" i="2"/>
  <c r="Q97" i="2"/>
  <c r="P97" i="2"/>
  <c r="R97" i="2" s="1"/>
  <c r="O97" i="2"/>
  <c r="N97" i="2"/>
  <c r="L97" i="2"/>
  <c r="D97" i="2"/>
  <c r="C97" i="2"/>
  <c r="R96" i="2"/>
  <c r="Q96" i="2"/>
  <c r="P96" i="2"/>
  <c r="O96" i="2"/>
  <c r="L96" i="2"/>
  <c r="D96" i="2"/>
  <c r="C96" i="2"/>
  <c r="Q95" i="2"/>
  <c r="P95" i="2"/>
  <c r="R95" i="2" s="1"/>
  <c r="O95" i="2"/>
  <c r="L95" i="2"/>
  <c r="D95" i="2"/>
  <c r="C95" i="2"/>
  <c r="R94" i="2"/>
  <c r="Q94" i="2"/>
  <c r="P94" i="2"/>
  <c r="O94" i="2"/>
  <c r="L94" i="2"/>
  <c r="D94" i="2"/>
  <c r="C94" i="2"/>
  <c r="Q93" i="2"/>
  <c r="P93" i="2"/>
  <c r="O93" i="2"/>
  <c r="N93" i="2"/>
  <c r="M93" i="2"/>
  <c r="L93" i="2"/>
  <c r="D93" i="2"/>
  <c r="C93" i="2"/>
  <c r="Q92" i="2"/>
  <c r="P92" i="2"/>
  <c r="R92" i="2" s="1"/>
  <c r="O92" i="2"/>
  <c r="N92" i="2"/>
  <c r="L92" i="2"/>
  <c r="D92" i="2"/>
  <c r="C92" i="2"/>
  <c r="Q91" i="2"/>
  <c r="P91" i="2"/>
  <c r="R91" i="2" s="1"/>
  <c r="O91" i="2"/>
  <c r="M91" i="2" s="1"/>
  <c r="N91" i="2"/>
  <c r="L91" i="2"/>
  <c r="K92" i="2" s="1"/>
  <c r="K91" i="2"/>
  <c r="J91" i="2"/>
  <c r="D91" i="2"/>
  <c r="C91" i="2"/>
  <c r="Q90" i="2"/>
  <c r="R90" i="2" s="1"/>
  <c r="P90" i="2"/>
  <c r="O90" i="2"/>
  <c r="L90" i="2"/>
  <c r="D90" i="2"/>
  <c r="C90" i="2"/>
  <c r="R89" i="2"/>
  <c r="Q89" i="2"/>
  <c r="P89" i="2"/>
  <c r="O89" i="2"/>
  <c r="M89" i="2" s="1"/>
  <c r="N89" i="2"/>
  <c r="L89" i="2"/>
  <c r="K89" i="2" s="1"/>
  <c r="J89" i="2"/>
  <c r="D89" i="2"/>
  <c r="C89" i="2"/>
  <c r="Q88" i="2"/>
  <c r="R88" i="2" s="1"/>
  <c r="P88" i="2"/>
  <c r="O88" i="2"/>
  <c r="L88" i="2"/>
  <c r="D88" i="2"/>
  <c r="C88" i="2"/>
  <c r="R87" i="2"/>
  <c r="Q87" i="2"/>
  <c r="P87" i="2"/>
  <c r="O87" i="2"/>
  <c r="L87" i="2"/>
  <c r="D87" i="2"/>
  <c r="C87" i="2"/>
  <c r="Q86" i="2"/>
  <c r="P86" i="2"/>
  <c r="R86" i="2" s="1"/>
  <c r="O86" i="2"/>
  <c r="M86" i="2" s="1"/>
  <c r="L86" i="2"/>
  <c r="K86" i="2"/>
  <c r="D86" i="2"/>
  <c r="C86" i="2"/>
  <c r="R85" i="2"/>
  <c r="Q85" i="2"/>
  <c r="P85" i="2"/>
  <c r="O85" i="2"/>
  <c r="N85" i="2"/>
  <c r="L85" i="2"/>
  <c r="N86" i="2" s="1"/>
  <c r="K85" i="2"/>
  <c r="J85" i="2"/>
  <c r="D85" i="2"/>
  <c r="C85" i="2"/>
  <c r="Q84" i="2"/>
  <c r="P84" i="2"/>
  <c r="R84" i="2" s="1"/>
  <c r="O84" i="2"/>
  <c r="N84" i="2"/>
  <c r="M84" i="2"/>
  <c r="L84" i="2"/>
  <c r="J84" i="2" s="1"/>
  <c r="D84" i="2"/>
  <c r="C84" i="2"/>
  <c r="R83" i="2"/>
  <c r="Q83" i="2"/>
  <c r="P83" i="2"/>
  <c r="O83" i="2"/>
  <c r="M83" i="2" s="1"/>
  <c r="N83" i="2"/>
  <c r="L83" i="2"/>
  <c r="K83" i="2" s="1"/>
  <c r="D83" i="2"/>
  <c r="C83" i="2"/>
  <c r="Q82" i="2"/>
  <c r="R82" i="2" s="1"/>
  <c r="P82" i="2"/>
  <c r="O82" i="2"/>
  <c r="L82" i="2"/>
  <c r="D82" i="2"/>
  <c r="C82" i="2"/>
  <c r="Q81" i="2"/>
  <c r="R81" i="2" s="1"/>
  <c r="P81" i="2"/>
  <c r="O81" i="2"/>
  <c r="N81" i="2"/>
  <c r="L81" i="2"/>
  <c r="D81" i="2"/>
  <c r="C81" i="2"/>
  <c r="R80" i="2"/>
  <c r="Q80" i="2"/>
  <c r="P80" i="2"/>
  <c r="O80" i="2"/>
  <c r="L80" i="2"/>
  <c r="D80" i="2"/>
  <c r="C80" i="2"/>
  <c r="Q79" i="2"/>
  <c r="P79" i="2"/>
  <c r="R79" i="2" s="1"/>
  <c r="O79" i="2"/>
  <c r="N79" i="2"/>
  <c r="M79" i="2"/>
  <c r="L79" i="2"/>
  <c r="D79" i="2"/>
  <c r="C79" i="2"/>
  <c r="R78" i="2"/>
  <c r="Q78" i="2"/>
  <c r="P78" i="2"/>
  <c r="O78" i="2"/>
  <c r="L78" i="2"/>
  <c r="D78" i="2"/>
  <c r="C78" i="2"/>
  <c r="Q77" i="2"/>
  <c r="P77" i="2"/>
  <c r="R77" i="2" s="1"/>
  <c r="O77" i="2"/>
  <c r="N77" i="2"/>
  <c r="L77" i="2"/>
  <c r="D77" i="2"/>
  <c r="C77" i="2"/>
  <c r="Q76" i="2"/>
  <c r="P76" i="2"/>
  <c r="O76" i="2"/>
  <c r="L76" i="2"/>
  <c r="D76" i="2"/>
  <c r="C76" i="2"/>
  <c r="Q75" i="2"/>
  <c r="P75" i="2"/>
  <c r="R75" i="2" s="1"/>
  <c r="O75" i="2"/>
  <c r="N75" i="2"/>
  <c r="L75" i="2"/>
  <c r="D75" i="2"/>
  <c r="C75" i="2"/>
  <c r="Q74" i="2"/>
  <c r="R74" i="2" s="1"/>
  <c r="P74" i="2"/>
  <c r="O74" i="2"/>
  <c r="L74" i="2"/>
  <c r="K74" i="2" s="1"/>
  <c r="D74" i="2"/>
  <c r="C74" i="2"/>
  <c r="Q73" i="2"/>
  <c r="P73" i="2"/>
  <c r="R73" i="2" s="1"/>
  <c r="O73" i="2"/>
  <c r="L73" i="2"/>
  <c r="D73" i="2"/>
  <c r="C73" i="2"/>
  <c r="R72" i="2"/>
  <c r="Q72" i="2"/>
  <c r="P72" i="2"/>
  <c r="O72" i="2"/>
  <c r="L72" i="2"/>
  <c r="D72" i="2"/>
  <c r="C72" i="2"/>
  <c r="Q71" i="2"/>
  <c r="P71" i="2"/>
  <c r="R71" i="2" s="1"/>
  <c r="O71" i="2"/>
  <c r="N71" i="2"/>
  <c r="L71" i="2"/>
  <c r="D71" i="2"/>
  <c r="C71" i="2"/>
  <c r="Q70" i="2"/>
  <c r="P70" i="2"/>
  <c r="R70" i="2" s="1"/>
  <c r="O70" i="2"/>
  <c r="L70" i="2"/>
  <c r="K70" i="2"/>
  <c r="D70" i="2"/>
  <c r="C70" i="2"/>
  <c r="R69" i="2"/>
  <c r="Q69" i="2"/>
  <c r="P69" i="2"/>
  <c r="O69" i="2"/>
  <c r="N69" i="2"/>
  <c r="L69" i="2"/>
  <c r="J70" i="2" s="1"/>
  <c r="K69" i="2"/>
  <c r="J69" i="2"/>
  <c r="D69" i="2"/>
  <c r="C69" i="2"/>
  <c r="Q68" i="2"/>
  <c r="P68" i="2"/>
  <c r="R68" i="2" s="1"/>
  <c r="O68" i="2"/>
  <c r="N68" i="2"/>
  <c r="M68" i="2"/>
  <c r="L68" i="2"/>
  <c r="D68" i="2"/>
  <c r="C68" i="2"/>
  <c r="R67" i="2"/>
  <c r="Q67" i="2"/>
  <c r="P67" i="2"/>
  <c r="O67" i="2"/>
  <c r="N67" i="2"/>
  <c r="L67" i="2"/>
  <c r="K67" i="2" s="1"/>
  <c r="D67" i="2"/>
  <c r="C67" i="2"/>
  <c r="Q66" i="2"/>
  <c r="R66" i="2" s="1"/>
  <c r="P66" i="2"/>
  <c r="O66" i="2"/>
  <c r="L66" i="2"/>
  <c r="D66" i="2"/>
  <c r="C66" i="2"/>
  <c r="R65" i="2"/>
  <c r="Q65" i="2"/>
  <c r="P65" i="2"/>
  <c r="O65" i="2"/>
  <c r="L65" i="2"/>
  <c r="D65" i="2"/>
  <c r="C65" i="2"/>
  <c r="Q64" i="2"/>
  <c r="P64" i="2"/>
  <c r="O64" i="2"/>
  <c r="L64" i="2"/>
  <c r="D64" i="2"/>
  <c r="C64" i="2"/>
  <c r="Q63" i="2"/>
  <c r="P63" i="2"/>
  <c r="R63" i="2" s="1"/>
  <c r="O63" i="2"/>
  <c r="L63" i="2"/>
  <c r="N64" i="2" s="1"/>
  <c r="D63" i="2"/>
  <c r="C63" i="2"/>
  <c r="R62" i="2"/>
  <c r="Q62" i="2"/>
  <c r="P62" i="2"/>
  <c r="O62" i="2"/>
  <c r="N62" i="2"/>
  <c r="M62" i="2" s="1"/>
  <c r="L62" i="2"/>
  <c r="K62" i="2"/>
  <c r="J62" i="2"/>
  <c r="D62" i="2"/>
  <c r="C62" i="2"/>
  <c r="Q61" i="2"/>
  <c r="P61" i="2"/>
  <c r="O61" i="2"/>
  <c r="N61" i="2"/>
  <c r="M61" i="2"/>
  <c r="L61" i="2"/>
  <c r="K61" i="2" s="1"/>
  <c r="D61" i="2"/>
  <c r="C61" i="2"/>
  <c r="Q60" i="2"/>
  <c r="P60" i="2"/>
  <c r="R60" i="2" s="1"/>
  <c r="O60" i="2"/>
  <c r="L60" i="2"/>
  <c r="D60" i="2"/>
  <c r="C60" i="2"/>
  <c r="R59" i="2"/>
  <c r="Q59" i="2"/>
  <c r="P59" i="2"/>
  <c r="O59" i="2"/>
  <c r="N59" i="2"/>
  <c r="L59" i="2"/>
  <c r="D59" i="2"/>
  <c r="C59" i="2"/>
  <c r="R58" i="2"/>
  <c r="Q58" i="2"/>
  <c r="P58" i="2"/>
  <c r="O58" i="2"/>
  <c r="N58" i="2"/>
  <c r="L58" i="2"/>
  <c r="D58" i="2"/>
  <c r="C58" i="2"/>
  <c r="R57" i="2"/>
  <c r="Q57" i="2"/>
  <c r="P57" i="2"/>
  <c r="O57" i="2"/>
  <c r="N57" i="2"/>
  <c r="L57" i="2"/>
  <c r="D57" i="2"/>
  <c r="C57" i="2"/>
  <c r="Q56" i="2"/>
  <c r="P56" i="2"/>
  <c r="O56" i="2"/>
  <c r="M56" i="2" s="1"/>
  <c r="L56" i="2"/>
  <c r="K56" i="2"/>
  <c r="D56" i="2"/>
  <c r="C56" i="2"/>
  <c r="R55" i="2"/>
  <c r="Q55" i="2"/>
  <c r="P55" i="2"/>
  <c r="O55" i="2"/>
  <c r="N55" i="2"/>
  <c r="L55" i="2"/>
  <c r="N56" i="2" s="1"/>
  <c r="K55" i="2"/>
  <c r="J55" i="2"/>
  <c r="D55" i="2"/>
  <c r="C55" i="2"/>
  <c r="Q54" i="2"/>
  <c r="P54" i="2"/>
  <c r="O54" i="2"/>
  <c r="N54" i="2"/>
  <c r="M54" i="2" s="1"/>
  <c r="L54" i="2"/>
  <c r="D54" i="2"/>
  <c r="C54" i="2"/>
  <c r="Q53" i="2"/>
  <c r="P53" i="2"/>
  <c r="O53" i="2"/>
  <c r="N53" i="2"/>
  <c r="L53" i="2"/>
  <c r="D53" i="2"/>
  <c r="C53" i="2"/>
  <c r="Q52" i="2"/>
  <c r="P52" i="2"/>
  <c r="R52" i="2" s="1"/>
  <c r="O52" i="2"/>
  <c r="L52" i="2"/>
  <c r="D52" i="2"/>
  <c r="C52" i="2"/>
  <c r="Q51" i="2"/>
  <c r="P51" i="2"/>
  <c r="R51" i="2" s="1"/>
  <c r="O51" i="2"/>
  <c r="N51" i="2"/>
  <c r="L51" i="2"/>
  <c r="D51" i="2"/>
  <c r="C51" i="2"/>
  <c r="R50" i="2"/>
  <c r="Q50" i="2"/>
  <c r="P50" i="2"/>
  <c r="O50" i="2"/>
  <c r="N50" i="2"/>
  <c r="L50" i="2"/>
  <c r="K50" i="2" s="1"/>
  <c r="J50" i="2"/>
  <c r="D50" i="2"/>
  <c r="C50" i="2"/>
  <c r="R49" i="2"/>
  <c r="Q49" i="2"/>
  <c r="P49" i="2"/>
  <c r="O49" i="2"/>
  <c r="L49" i="2"/>
  <c r="K49" i="2" s="1"/>
  <c r="J49" i="2"/>
  <c r="D49" i="2"/>
  <c r="C49" i="2"/>
  <c r="Q48" i="2"/>
  <c r="P48" i="2"/>
  <c r="R48" i="2" s="1"/>
  <c r="O48" i="2"/>
  <c r="M48" i="2" s="1"/>
  <c r="L48" i="2"/>
  <c r="K47" i="2" s="1"/>
  <c r="K48" i="2"/>
  <c r="J48" i="2"/>
  <c r="D48" i="2"/>
  <c r="C48" i="2"/>
  <c r="Q47" i="2"/>
  <c r="P47" i="2"/>
  <c r="R47" i="2" s="1"/>
  <c r="O47" i="2"/>
  <c r="N47" i="2"/>
  <c r="M47" i="2"/>
  <c r="L47" i="2"/>
  <c r="N48" i="2" s="1"/>
  <c r="D47" i="2"/>
  <c r="C47" i="2"/>
  <c r="Q46" i="2"/>
  <c r="P46" i="2"/>
  <c r="R46" i="2" s="1"/>
  <c r="O46" i="2"/>
  <c r="L46" i="2"/>
  <c r="D46" i="2"/>
  <c r="C46" i="2"/>
  <c r="Q45" i="2"/>
  <c r="R45" i="2" s="1"/>
  <c r="P45" i="2"/>
  <c r="O45" i="2"/>
  <c r="N45" i="2"/>
  <c r="L45" i="2"/>
  <c r="D45" i="2"/>
  <c r="C45" i="2"/>
  <c r="Q44" i="2"/>
  <c r="P44" i="2"/>
  <c r="O44" i="2"/>
  <c r="L44" i="2"/>
  <c r="D44" i="2"/>
  <c r="C44" i="2"/>
  <c r="Q43" i="2"/>
  <c r="P43" i="2"/>
  <c r="R43" i="2" s="1"/>
  <c r="O43" i="2"/>
  <c r="N43" i="2"/>
  <c r="L43" i="2"/>
  <c r="D43" i="2"/>
  <c r="C43" i="2"/>
  <c r="R42" i="2"/>
  <c r="Q42" i="2"/>
  <c r="P42" i="2"/>
  <c r="O42" i="2"/>
  <c r="N42" i="2"/>
  <c r="L42" i="2"/>
  <c r="K42" i="2"/>
  <c r="J42" i="2"/>
  <c r="D42" i="2"/>
  <c r="C42" i="2"/>
  <c r="Q41" i="2"/>
  <c r="R41" i="2" s="1"/>
  <c r="P41" i="2"/>
  <c r="O41" i="2"/>
  <c r="N41" i="2"/>
  <c r="M41" i="2" s="1"/>
  <c r="L41" i="2"/>
  <c r="K41" i="2" s="1"/>
  <c r="D41" i="2"/>
  <c r="C41" i="2"/>
  <c r="Q40" i="2"/>
  <c r="P40" i="2"/>
  <c r="O40" i="2"/>
  <c r="L40" i="2"/>
  <c r="D40" i="2"/>
  <c r="C40" i="2"/>
  <c r="R39" i="2"/>
  <c r="Q39" i="2"/>
  <c r="P39" i="2"/>
  <c r="O39" i="2"/>
  <c r="L39" i="2"/>
  <c r="J40" i="2" s="1"/>
  <c r="D39" i="2"/>
  <c r="C39" i="2"/>
  <c r="Q38" i="2"/>
  <c r="P38" i="2"/>
  <c r="R38" i="2" s="1"/>
  <c r="O38" i="2"/>
  <c r="M38" i="2" s="1"/>
  <c r="N38" i="2"/>
  <c r="L38" i="2"/>
  <c r="K38" i="2" s="1"/>
  <c r="D38" i="2"/>
  <c r="C38" i="2"/>
  <c r="R37" i="2"/>
  <c r="Q37" i="2"/>
  <c r="P37" i="2"/>
  <c r="O37" i="2"/>
  <c r="L37" i="2"/>
  <c r="K37" i="2"/>
  <c r="J37" i="2"/>
  <c r="D37" i="2"/>
  <c r="C37" i="2"/>
  <c r="R36" i="2"/>
  <c r="Q36" i="2"/>
  <c r="P36" i="2"/>
  <c r="O36" i="2"/>
  <c r="L36" i="2"/>
  <c r="K36" i="2"/>
  <c r="D36" i="2"/>
  <c r="C36" i="2"/>
  <c r="Q35" i="2"/>
  <c r="P35" i="2"/>
  <c r="R35" i="2" s="1"/>
  <c r="O35" i="2"/>
  <c r="M35" i="2" s="1"/>
  <c r="N35" i="2"/>
  <c r="L35" i="2"/>
  <c r="J35" i="2" s="1"/>
  <c r="D35" i="2"/>
  <c r="C35" i="2"/>
  <c r="Q34" i="2"/>
  <c r="R34" i="2" s="1"/>
  <c r="P34" i="2"/>
  <c r="O34" i="2"/>
  <c r="L34" i="2"/>
  <c r="K34" i="2" s="1"/>
  <c r="D34" i="2"/>
  <c r="C34" i="2"/>
  <c r="Q33" i="2"/>
  <c r="R33" i="2" s="1"/>
  <c r="P33" i="2"/>
  <c r="O33" i="2"/>
  <c r="L33" i="2"/>
  <c r="J33" i="2" s="1"/>
  <c r="K33" i="2"/>
  <c r="D33" i="2"/>
  <c r="C33" i="2"/>
  <c r="R32" i="2"/>
  <c r="Q32" i="2"/>
  <c r="P32" i="2"/>
  <c r="O32" i="2"/>
  <c r="M32" i="2" s="1"/>
  <c r="N32" i="2"/>
  <c r="L32" i="2"/>
  <c r="D32" i="2"/>
  <c r="C32" i="2"/>
  <c r="Q31" i="2"/>
  <c r="P31" i="2"/>
  <c r="R31" i="2" s="1"/>
  <c r="O31" i="2"/>
  <c r="L31" i="2"/>
  <c r="D31" i="2"/>
  <c r="C31" i="2"/>
  <c r="Q30" i="2"/>
  <c r="P30" i="2"/>
  <c r="R30" i="2" s="1"/>
  <c r="O30" i="2"/>
  <c r="M30" i="2" s="1"/>
  <c r="N30" i="2"/>
  <c r="L30" i="2"/>
  <c r="K30" i="2"/>
  <c r="J30" i="2"/>
  <c r="D30" i="2"/>
  <c r="C30" i="2"/>
  <c r="R29" i="2"/>
  <c r="Q29" i="2"/>
  <c r="P29" i="2"/>
  <c r="O29" i="2"/>
  <c r="N29" i="2"/>
  <c r="M29" i="2"/>
  <c r="L29" i="2"/>
  <c r="K29" i="2"/>
  <c r="J29" i="2"/>
  <c r="D29" i="2"/>
  <c r="C29" i="2"/>
  <c r="Q28" i="2"/>
  <c r="P28" i="2"/>
  <c r="R28" i="2" s="1"/>
  <c r="O28" i="2"/>
  <c r="N28" i="2"/>
  <c r="M28" i="2" s="1"/>
  <c r="L28" i="2"/>
  <c r="K28" i="2" s="1"/>
  <c r="D28" i="2"/>
  <c r="C28" i="2"/>
  <c r="Q27" i="2"/>
  <c r="P27" i="2"/>
  <c r="R27" i="2" s="1"/>
  <c r="O27" i="2"/>
  <c r="M27" i="2" s="1"/>
  <c r="N27" i="2"/>
  <c r="L27" i="2"/>
  <c r="K27" i="2"/>
  <c r="D27" i="2"/>
  <c r="C27" i="2"/>
  <c r="R26" i="2"/>
  <c r="Q26" i="2"/>
  <c r="P26" i="2"/>
  <c r="O26" i="2"/>
  <c r="L26" i="2"/>
  <c r="D26" i="2"/>
  <c r="C26" i="2"/>
  <c r="R25" i="2"/>
  <c r="Q25" i="2"/>
  <c r="P25" i="2"/>
  <c r="O25" i="2"/>
  <c r="N25" i="2"/>
  <c r="L25" i="2"/>
  <c r="K26" i="2" s="1"/>
  <c r="D25" i="2"/>
  <c r="C25" i="2"/>
  <c r="Q24" i="2"/>
  <c r="P24" i="2"/>
  <c r="O24" i="2"/>
  <c r="M24" i="2" s="1"/>
  <c r="N24" i="2"/>
  <c r="L24" i="2"/>
  <c r="J24" i="2" s="1"/>
  <c r="D24" i="2"/>
  <c r="C24" i="2"/>
  <c r="Q23" i="2"/>
  <c r="R23" i="2" s="1"/>
  <c r="P23" i="2"/>
  <c r="O23" i="2"/>
  <c r="L23" i="2"/>
  <c r="K23" i="2"/>
  <c r="J23" i="2"/>
  <c r="D23" i="2"/>
  <c r="C23" i="2"/>
  <c r="R22" i="2"/>
  <c r="Q22" i="2"/>
  <c r="P22" i="2"/>
  <c r="O22" i="2"/>
  <c r="N22" i="2"/>
  <c r="M22" i="2"/>
  <c r="L22" i="2"/>
  <c r="D22" i="2"/>
  <c r="C22" i="2"/>
  <c r="Q21" i="2"/>
  <c r="P21" i="2"/>
  <c r="R21" i="2" s="1"/>
  <c r="O21" i="2"/>
  <c r="N21" i="2"/>
  <c r="L21" i="2"/>
  <c r="D21" i="2"/>
  <c r="C21" i="2"/>
  <c r="R20" i="2"/>
  <c r="Q20" i="2"/>
  <c r="P20" i="2"/>
  <c r="O20" i="2"/>
  <c r="L20" i="2"/>
  <c r="K20" i="2"/>
  <c r="D20" i="2"/>
  <c r="C20" i="2"/>
  <c r="Q19" i="2"/>
  <c r="P19" i="2"/>
  <c r="O19" i="2"/>
  <c r="N19" i="2"/>
  <c r="M19" i="2"/>
  <c r="L19" i="2"/>
  <c r="K19" i="2"/>
  <c r="D19" i="2"/>
  <c r="C19" i="2"/>
  <c r="Q18" i="2"/>
  <c r="P18" i="2"/>
  <c r="R18" i="2" s="1"/>
  <c r="O18" i="2"/>
  <c r="M18" i="2" s="1"/>
  <c r="N18" i="2"/>
  <c r="L18" i="2"/>
  <c r="D18" i="2"/>
  <c r="C18" i="2"/>
  <c r="Q17" i="2"/>
  <c r="R17" i="2" s="1"/>
  <c r="P17" i="2"/>
  <c r="O17" i="2"/>
  <c r="L17" i="2"/>
  <c r="K17" i="2" s="1"/>
  <c r="D17" i="2"/>
  <c r="C17" i="2"/>
  <c r="R16" i="2"/>
  <c r="Q16" i="2"/>
  <c r="P16" i="2"/>
  <c r="O16" i="2"/>
  <c r="L16" i="2"/>
  <c r="J16" i="2"/>
  <c r="D16" i="2"/>
  <c r="C16" i="2"/>
  <c r="Q15" i="2"/>
  <c r="R15" i="2" s="1"/>
  <c r="P15" i="2"/>
  <c r="O15" i="2"/>
  <c r="L15" i="2"/>
  <c r="K15" i="2"/>
  <c r="D15" i="2"/>
  <c r="C15" i="2"/>
  <c r="Q14" i="2"/>
  <c r="P14" i="2"/>
  <c r="R14" i="2" s="1"/>
  <c r="O14" i="2"/>
  <c r="N14" i="2"/>
  <c r="L14" i="2"/>
  <c r="J14" i="2" s="1"/>
  <c r="K14" i="2"/>
  <c r="D14" i="2"/>
  <c r="C14" i="2"/>
  <c r="R13" i="2"/>
  <c r="Q13" i="2"/>
  <c r="P13" i="2"/>
  <c r="O13" i="2"/>
  <c r="M13" i="2" s="1"/>
  <c r="N13" i="2"/>
  <c r="L13" i="2"/>
  <c r="K13" i="2"/>
  <c r="J13" i="2"/>
  <c r="D13" i="2"/>
  <c r="C13" i="2"/>
  <c r="Q12" i="2"/>
  <c r="R12" i="2" s="1"/>
  <c r="P12" i="2"/>
  <c r="O12" i="2"/>
  <c r="N12" i="2"/>
  <c r="M12" i="2" s="1"/>
  <c r="L12" i="2"/>
  <c r="D12" i="2"/>
  <c r="C12" i="2"/>
  <c r="Q11" i="2"/>
  <c r="P11" i="2"/>
  <c r="R11" i="2" s="1"/>
  <c r="O11" i="2"/>
  <c r="N11" i="2"/>
  <c r="L11" i="2"/>
  <c r="D11" i="2"/>
  <c r="C11" i="2"/>
  <c r="Q10" i="2"/>
  <c r="P10" i="2"/>
  <c r="R10" i="2" s="1"/>
  <c r="O10" i="2"/>
  <c r="L10" i="2"/>
  <c r="K10" i="2" s="1"/>
  <c r="D10" i="2"/>
  <c r="C10" i="2"/>
  <c r="R9" i="2"/>
  <c r="Q9" i="2"/>
  <c r="P9" i="2"/>
  <c r="O9" i="2"/>
  <c r="L9" i="2"/>
  <c r="J9" i="2" s="1"/>
  <c r="K9" i="2"/>
  <c r="D9" i="2"/>
  <c r="C9" i="2"/>
  <c r="Q8" i="2"/>
  <c r="P8" i="2"/>
  <c r="R8" i="2" s="1"/>
  <c r="O8" i="2"/>
  <c r="N8" i="2"/>
  <c r="M8" i="2"/>
  <c r="L8" i="2"/>
  <c r="D8" i="2"/>
  <c r="C8" i="2"/>
  <c r="Q7" i="2"/>
  <c r="P7" i="2"/>
  <c r="R7" i="2" s="1"/>
  <c r="O7" i="2"/>
  <c r="L7" i="2"/>
  <c r="J7" i="2" s="1"/>
  <c r="D7" i="2"/>
  <c r="C7" i="2"/>
  <c r="R6" i="2"/>
  <c r="Q6" i="2"/>
  <c r="P6" i="2"/>
  <c r="O6" i="2"/>
  <c r="M6" i="2" s="1"/>
  <c r="N6" i="2"/>
  <c r="L6" i="2"/>
  <c r="J5" i="2" s="1"/>
  <c r="K6" i="2"/>
  <c r="J6" i="2"/>
  <c r="D6" i="2"/>
  <c r="C6" i="2"/>
  <c r="Q5" i="2"/>
  <c r="R5" i="2" s="1"/>
  <c r="P5" i="2"/>
  <c r="O5" i="2"/>
  <c r="N5" i="2"/>
  <c r="M5" i="2"/>
  <c r="L5" i="2"/>
  <c r="K5" i="2"/>
  <c r="D5" i="2"/>
  <c r="C5" i="2"/>
  <c r="Q4" i="2"/>
  <c r="P4" i="2"/>
  <c r="R4" i="2" s="1"/>
  <c r="O4" i="2"/>
  <c r="L4" i="2"/>
  <c r="D4" i="2"/>
  <c r="C4" i="2"/>
  <c r="Q3" i="2"/>
  <c r="P3" i="2"/>
  <c r="O3" i="2"/>
  <c r="M3" i="2" s="1"/>
  <c r="N3" i="2"/>
  <c r="L3" i="2"/>
  <c r="J3" i="2" s="1"/>
  <c r="K3" i="2"/>
  <c r="D3" i="2"/>
  <c r="C3" i="2"/>
  <c r="U34" i="1"/>
  <c r="V34" i="1" s="1"/>
  <c r="T34" i="1"/>
  <c r="R34" i="1"/>
  <c r="P34" i="1"/>
  <c r="N34" i="1"/>
  <c r="I34" i="1"/>
  <c r="V33" i="1"/>
  <c r="U33" i="1"/>
  <c r="T33" i="1"/>
  <c r="P33" i="1"/>
  <c r="N33" i="1"/>
  <c r="I33" i="1"/>
  <c r="U32" i="1"/>
  <c r="T32" i="1"/>
  <c r="V32" i="1" s="1"/>
  <c r="R32" i="1"/>
  <c r="N32" i="1"/>
  <c r="I32" i="1"/>
  <c r="V31" i="1"/>
  <c r="U31" i="1"/>
  <c r="T31" i="1"/>
  <c r="P31" i="1"/>
  <c r="N31" i="1"/>
  <c r="U30" i="1"/>
  <c r="T30" i="1"/>
  <c r="P30" i="1"/>
  <c r="N30" i="1"/>
  <c r="I30" i="1"/>
  <c r="U29" i="1"/>
  <c r="T29" i="1"/>
  <c r="V29" i="1" s="1"/>
  <c r="P29" i="1"/>
  <c r="I29" i="1"/>
  <c r="V28" i="1"/>
  <c r="U28" i="1"/>
  <c r="T28" i="1"/>
  <c r="R28" i="1"/>
  <c r="P28" i="1"/>
  <c r="N28" i="1"/>
  <c r="I28" i="1"/>
  <c r="U27" i="1"/>
  <c r="V27" i="1" s="1"/>
  <c r="T27" i="1"/>
  <c r="P27" i="1"/>
  <c r="N27" i="1"/>
  <c r="I27" i="1"/>
  <c r="U26" i="1"/>
  <c r="V26" i="1" s="1"/>
  <c r="T26" i="1"/>
  <c r="R26" i="1"/>
  <c r="P26" i="1"/>
  <c r="N26" i="1"/>
  <c r="I26" i="1"/>
  <c r="E26" i="1"/>
  <c r="U25" i="1"/>
  <c r="T25" i="1"/>
  <c r="V25" i="1" s="1"/>
  <c r="R25" i="1"/>
  <c r="P25" i="1"/>
  <c r="N25" i="1"/>
  <c r="I25" i="1"/>
  <c r="V24" i="1"/>
  <c r="U24" i="1"/>
  <c r="T24" i="1"/>
  <c r="R24" i="1"/>
  <c r="P24" i="1"/>
  <c r="N24" i="1"/>
  <c r="I24" i="1"/>
  <c r="U23" i="1"/>
  <c r="T23" i="1"/>
  <c r="V23" i="1" s="1"/>
  <c r="P23" i="1"/>
  <c r="I23" i="1"/>
  <c r="U22" i="1"/>
  <c r="V22" i="1" s="1"/>
  <c r="T22" i="1"/>
  <c r="P22" i="1"/>
  <c r="N22" i="1"/>
  <c r="U21" i="1"/>
  <c r="T21" i="1"/>
  <c r="V21" i="1" s="1"/>
  <c r="P21" i="1"/>
  <c r="I21" i="1"/>
  <c r="V20" i="1"/>
  <c r="U20" i="1"/>
  <c r="T20" i="1"/>
  <c r="P20" i="1"/>
  <c r="R20" i="1" s="1"/>
  <c r="N20" i="1"/>
  <c r="I20" i="1"/>
  <c r="U19" i="1"/>
  <c r="T19" i="1"/>
  <c r="V19" i="1" s="1"/>
  <c r="R19" i="1"/>
  <c r="P19" i="1"/>
  <c r="N19" i="1"/>
  <c r="I19" i="1"/>
  <c r="V18" i="1"/>
  <c r="U18" i="1"/>
  <c r="T18" i="1"/>
  <c r="P18" i="1"/>
  <c r="R18" i="1" s="1"/>
  <c r="N18" i="1"/>
  <c r="I18" i="1"/>
  <c r="U17" i="1"/>
  <c r="T17" i="1"/>
  <c r="V17" i="1" s="1"/>
  <c r="R17" i="1"/>
  <c r="P17" i="1"/>
  <c r="N17" i="1"/>
  <c r="I17" i="1"/>
  <c r="V16" i="1"/>
  <c r="U16" i="1"/>
  <c r="T16" i="1"/>
  <c r="P16" i="1"/>
  <c r="N16" i="1"/>
  <c r="I16" i="1"/>
  <c r="V15" i="1"/>
  <c r="U15" i="1"/>
  <c r="T15" i="1"/>
  <c r="P15" i="1"/>
  <c r="N15" i="1"/>
  <c r="U14" i="1"/>
  <c r="T14" i="1"/>
  <c r="V14" i="1" s="1"/>
  <c r="P14" i="1"/>
  <c r="R14" i="1" s="1"/>
  <c r="N14" i="1"/>
  <c r="I14" i="1"/>
  <c r="W13" i="1"/>
  <c r="U13" i="1"/>
  <c r="T13" i="1"/>
  <c r="V13" i="1" s="1"/>
  <c r="P13" i="1"/>
  <c r="R13" i="1" s="1"/>
  <c r="O13" i="1"/>
  <c r="N13" i="1"/>
  <c r="S13" i="1" s="1"/>
  <c r="L13" i="1"/>
  <c r="K13" i="1"/>
  <c r="J13" i="1"/>
  <c r="I13" i="1"/>
  <c r="H13" i="1"/>
  <c r="G13" i="1"/>
  <c r="F13" i="1"/>
  <c r="E13" i="1"/>
  <c r="D13" i="1"/>
  <c r="W12" i="1"/>
  <c r="U12" i="1"/>
  <c r="V12" i="1" s="1"/>
  <c r="T12" i="1"/>
  <c r="P12" i="1"/>
  <c r="R12" i="1" s="1"/>
  <c r="N12" i="1"/>
  <c r="L12" i="1"/>
  <c r="Q12" i="1" s="1"/>
  <c r="K12" i="1"/>
  <c r="J12" i="1"/>
  <c r="I12" i="1"/>
  <c r="E12" i="1"/>
  <c r="D12" i="1"/>
  <c r="V11" i="1"/>
  <c r="U11" i="1"/>
  <c r="T11" i="1"/>
  <c r="R11" i="1"/>
  <c r="P11" i="1"/>
  <c r="N11" i="1"/>
  <c r="I11" i="1"/>
  <c r="V10" i="1"/>
  <c r="U10" i="1"/>
  <c r="T10" i="1"/>
  <c r="P10" i="1"/>
  <c r="R10" i="1" s="1"/>
  <c r="N10" i="1"/>
  <c r="I10" i="1"/>
  <c r="U9" i="1"/>
  <c r="V9" i="1" s="1"/>
  <c r="T9" i="1"/>
  <c r="P9" i="1"/>
  <c r="N9" i="1"/>
  <c r="E9" i="1"/>
  <c r="U8" i="1"/>
  <c r="T8" i="1"/>
  <c r="V8" i="1" s="1"/>
  <c r="R8" i="1"/>
  <c r="P8" i="1"/>
  <c r="N8" i="1"/>
  <c r="I8" i="1"/>
  <c r="V7" i="1"/>
  <c r="U7" i="1"/>
  <c r="T7" i="1"/>
  <c r="R7" i="1"/>
  <c r="P7" i="1"/>
  <c r="N7" i="1"/>
  <c r="I7" i="1"/>
  <c r="Z4" i="1"/>
  <c r="K19" i="1" l="1"/>
  <c r="N23" i="1"/>
  <c r="R23" i="1" s="1"/>
  <c r="R27" i="1"/>
  <c r="K21" i="2"/>
  <c r="J21" i="2"/>
  <c r="J22" i="2"/>
  <c r="R40" i="2"/>
  <c r="N72" i="2"/>
  <c r="M72" i="2" s="1"/>
  <c r="J71" i="2"/>
  <c r="K72" i="2"/>
  <c r="K71" i="2"/>
  <c r="M71" i="2"/>
  <c r="R93" i="2"/>
  <c r="N21" i="1"/>
  <c r="R21" i="1" s="1"/>
  <c r="J118" i="2"/>
  <c r="M117" i="2"/>
  <c r="K117" i="2"/>
  <c r="J117" i="2"/>
  <c r="N118" i="2"/>
  <c r="M118" i="2" s="1"/>
  <c r="K118" i="2"/>
  <c r="E17" i="1"/>
  <c r="J51" i="2"/>
  <c r="N52" i="2"/>
  <c r="K52" i="2"/>
  <c r="K51" i="2"/>
  <c r="K163" i="2"/>
  <c r="N164" i="2"/>
  <c r="M164" i="2" s="1"/>
  <c r="K164" i="2"/>
  <c r="J163" i="2"/>
  <c r="J164" i="2"/>
  <c r="M12" i="1"/>
  <c r="Q13" i="1"/>
  <c r="N10" i="2"/>
  <c r="J10" i="2"/>
  <c r="K65" i="2"/>
  <c r="N66" i="2"/>
  <c r="K17" i="1" s="1"/>
  <c r="I15" i="1"/>
  <c r="J65" i="2"/>
  <c r="R145" i="2"/>
  <c r="N29" i="1"/>
  <c r="F12" i="1"/>
  <c r="H12" i="1" s="1"/>
  <c r="S12" i="1"/>
  <c r="M13" i="1"/>
  <c r="R22" i="1"/>
  <c r="V30" i="1"/>
  <c r="R31" i="1"/>
  <c r="M7" i="2"/>
  <c r="N46" i="2"/>
  <c r="K46" i="2"/>
  <c r="J46" i="2"/>
  <c r="M45" i="2"/>
  <c r="J45" i="2"/>
  <c r="K45" i="2"/>
  <c r="M46" i="2"/>
  <c r="M96" i="2"/>
  <c r="J25" i="2"/>
  <c r="N26" i="2"/>
  <c r="K25" i="2"/>
  <c r="K16" i="2"/>
  <c r="N15" i="2"/>
  <c r="M15" i="2" s="1"/>
  <c r="M25" i="2"/>
  <c r="M78" i="2"/>
  <c r="O12" i="1"/>
  <c r="M14" i="2"/>
  <c r="M23" i="2"/>
  <c r="J64" i="2"/>
  <c r="J63" i="2"/>
  <c r="K64" i="2"/>
  <c r="N63" i="2"/>
  <c r="K14" i="1" s="1"/>
  <c r="M64" i="2"/>
  <c r="K63" i="2"/>
  <c r="K139" i="2"/>
  <c r="N140" i="2"/>
  <c r="K140" i="2"/>
  <c r="E34" i="1" s="1"/>
  <c r="I31" i="1"/>
  <c r="J139" i="2"/>
  <c r="J140" i="2"/>
  <c r="M21" i="2"/>
  <c r="J26" i="2"/>
  <c r="I9" i="1"/>
  <c r="R24" i="2"/>
  <c r="J39" i="2"/>
  <c r="K44" i="2"/>
  <c r="J43" i="2"/>
  <c r="N44" i="2"/>
  <c r="M44" i="2" s="1"/>
  <c r="K43" i="2"/>
  <c r="J58" i="2"/>
  <c r="K58" i="2"/>
  <c r="K59" i="2"/>
  <c r="J59" i="2"/>
  <c r="N60" i="2"/>
  <c r="K60" i="2"/>
  <c r="J75" i="2"/>
  <c r="N76" i="2"/>
  <c r="M76" i="2" s="1"/>
  <c r="K76" i="2"/>
  <c r="K75" i="2"/>
  <c r="R15" i="1"/>
  <c r="N16" i="2"/>
  <c r="K7" i="1" s="1"/>
  <c r="J15" i="2"/>
  <c r="R9" i="1"/>
  <c r="R16" i="1"/>
  <c r="K32" i="2"/>
  <c r="N31" i="2"/>
  <c r="M31" i="2" s="1"/>
  <c r="J32" i="2"/>
  <c r="N40" i="2"/>
  <c r="M40" i="2" s="1"/>
  <c r="K39" i="2"/>
  <c r="J87" i="2"/>
  <c r="M88" i="2"/>
  <c r="J88" i="2"/>
  <c r="I22" i="1"/>
  <c r="K88" i="2"/>
  <c r="M11" i="2"/>
  <c r="J12" i="2"/>
  <c r="D8" i="1" s="1"/>
  <c r="K11" i="2"/>
  <c r="K12" i="2"/>
  <c r="J18" i="2"/>
  <c r="W10" i="1" s="1"/>
  <c r="J17" i="2"/>
  <c r="K18" i="2"/>
  <c r="N17" i="2"/>
  <c r="K8" i="1" s="1"/>
  <c r="J19" i="2"/>
  <c r="N20" i="2"/>
  <c r="M20" i="2" s="1"/>
  <c r="J20" i="2"/>
  <c r="W9" i="1" s="1"/>
  <c r="K22" i="2"/>
  <c r="K31" i="2"/>
  <c r="J72" i="2"/>
  <c r="N87" i="2"/>
  <c r="K21" i="1" s="1"/>
  <c r="R30" i="1"/>
  <c r="R3" i="2"/>
  <c r="N4" i="2"/>
  <c r="M4" i="2" s="1"/>
  <c r="K8" i="2"/>
  <c r="N7" i="2"/>
  <c r="K10" i="1" s="1"/>
  <c r="M10" i="2"/>
  <c r="N34" i="2"/>
  <c r="M34" i="2" s="1"/>
  <c r="J36" i="2"/>
  <c r="J68" i="2"/>
  <c r="K68" i="2"/>
  <c r="E20" i="1" s="1"/>
  <c r="N78" i="2"/>
  <c r="K78" i="2"/>
  <c r="J78" i="2"/>
  <c r="M77" i="2"/>
  <c r="K77" i="2"/>
  <c r="J77" i="2"/>
  <c r="K81" i="2"/>
  <c r="J81" i="2"/>
  <c r="N82" i="2"/>
  <c r="M82" i="2" s="1"/>
  <c r="K82" i="2"/>
  <c r="K95" i="2"/>
  <c r="N96" i="2"/>
  <c r="K25" i="1" s="1"/>
  <c r="J96" i="2"/>
  <c r="J95" i="2"/>
  <c r="R100" i="2"/>
  <c r="K131" i="2"/>
  <c r="E30" i="1" s="1"/>
  <c r="N132" i="2"/>
  <c r="K132" i="2"/>
  <c r="K54" i="2"/>
  <c r="J54" i="2"/>
  <c r="M53" i="2"/>
  <c r="K53" i="2"/>
  <c r="J53" i="2"/>
  <c r="J57" i="2"/>
  <c r="K66" i="2"/>
  <c r="N65" i="2"/>
  <c r="J66" i="2"/>
  <c r="M67" i="2"/>
  <c r="K73" i="2"/>
  <c r="J74" i="2"/>
  <c r="M73" i="2"/>
  <c r="J73" i="2"/>
  <c r="N74" i="2"/>
  <c r="M92" i="2"/>
  <c r="K115" i="2"/>
  <c r="N116" i="2"/>
  <c r="M116" i="2" s="1"/>
  <c r="K116" i="2"/>
  <c r="M170" i="2"/>
  <c r="R33" i="1"/>
  <c r="J4" i="2"/>
  <c r="N36" i="2"/>
  <c r="M36" i="2" s="1"/>
  <c r="K40" i="2"/>
  <c r="N39" i="2"/>
  <c r="M39" i="2" s="1"/>
  <c r="M42" i="2"/>
  <c r="M50" i="2"/>
  <c r="M57" i="2"/>
  <c r="M65" i="2"/>
  <c r="M70" i="2"/>
  <c r="J126" i="2"/>
  <c r="M125" i="2"/>
  <c r="K125" i="2"/>
  <c r="J125" i="2"/>
  <c r="N126" i="2"/>
  <c r="M126" i="2" s="1"/>
  <c r="K126" i="2"/>
  <c r="J158" i="2"/>
  <c r="M157" i="2"/>
  <c r="K157" i="2"/>
  <c r="J157" i="2"/>
  <c r="N158" i="2"/>
  <c r="M158" i="2" s="1"/>
  <c r="K4" i="2"/>
  <c r="N9" i="2"/>
  <c r="J27" i="2"/>
  <c r="J28" i="2"/>
  <c r="J34" i="2"/>
  <c r="J41" i="2"/>
  <c r="M43" i="2"/>
  <c r="R53" i="2"/>
  <c r="R54" i="2"/>
  <c r="M58" i="2"/>
  <c r="M60" i="2"/>
  <c r="K111" i="2"/>
  <c r="N112" i="2"/>
  <c r="J111" i="2"/>
  <c r="J112" i="2"/>
  <c r="K123" i="2"/>
  <c r="N124" i="2"/>
  <c r="K124" i="2"/>
  <c r="K7" i="2"/>
  <c r="E10" i="1" s="1"/>
  <c r="R19" i="2"/>
  <c r="K24" i="2"/>
  <c r="N23" i="2"/>
  <c r="M26" i="2"/>
  <c r="J31" i="2"/>
  <c r="N33" i="2"/>
  <c r="M33" i="2" s="1"/>
  <c r="J38" i="2"/>
  <c r="R56" i="2"/>
  <c r="R61" i="2"/>
  <c r="M63" i="2"/>
  <c r="R64" i="2"/>
  <c r="K96" i="2"/>
  <c r="K97" i="2"/>
  <c r="N98" i="2"/>
  <c r="J97" i="2"/>
  <c r="J98" i="2"/>
  <c r="N110" i="2"/>
  <c r="M110" i="2" s="1"/>
  <c r="K110" i="2"/>
  <c r="E27" i="1" s="1"/>
  <c r="J110" i="2"/>
  <c r="M109" i="2"/>
  <c r="K109" i="2"/>
  <c r="J109" i="2"/>
  <c r="J8" i="2"/>
  <c r="J11" i="2"/>
  <c r="K35" i="2"/>
  <c r="N37" i="2"/>
  <c r="M37" i="2" s="1"/>
  <c r="K79" i="2"/>
  <c r="N80" i="2"/>
  <c r="M80" i="2" s="1"/>
  <c r="K80" i="2"/>
  <c r="J79" i="2"/>
  <c r="J80" i="2"/>
  <c r="N94" i="2"/>
  <c r="J93" i="2"/>
  <c r="K94" i="2"/>
  <c r="E23" i="1" s="1"/>
  <c r="K93" i="2"/>
  <c r="J94" i="2"/>
  <c r="J131" i="2"/>
  <c r="J134" i="2"/>
  <c r="M133" i="2"/>
  <c r="K133" i="2"/>
  <c r="E32" i="1" s="1"/>
  <c r="J133" i="2"/>
  <c r="N134" i="2"/>
  <c r="K134" i="2"/>
  <c r="J44" i="2"/>
  <c r="N70" i="2"/>
  <c r="K84" i="2"/>
  <c r="J102" i="2"/>
  <c r="J142" i="2"/>
  <c r="M141" i="2"/>
  <c r="K141" i="2"/>
  <c r="J141" i="2"/>
  <c r="N142" i="2"/>
  <c r="M142" i="2" s="1"/>
  <c r="M148" i="2"/>
  <c r="K165" i="2"/>
  <c r="J165" i="2"/>
  <c r="N166" i="2"/>
  <c r="M166" i="2"/>
  <c r="M53" i="3"/>
  <c r="J52" i="2"/>
  <c r="J76" i="2"/>
  <c r="K90" i="2"/>
  <c r="M97" i="2"/>
  <c r="K103" i="2"/>
  <c r="N104" i="2"/>
  <c r="M104" i="2" s="1"/>
  <c r="J108" i="2"/>
  <c r="M111" i="2"/>
  <c r="N114" i="2"/>
  <c r="M114" i="2" s="1"/>
  <c r="K113" i="2"/>
  <c r="J116" i="2"/>
  <c r="M119" i="2"/>
  <c r="N122" i="2"/>
  <c r="M122" i="2" s="1"/>
  <c r="K121" i="2"/>
  <c r="J124" i="2"/>
  <c r="M127" i="2"/>
  <c r="N130" i="2"/>
  <c r="K129" i="2"/>
  <c r="J132" i="2"/>
  <c r="M135" i="2"/>
  <c r="M140" i="2"/>
  <c r="M163" i="2"/>
  <c r="R44" i="2"/>
  <c r="M51" i="2"/>
  <c r="M52" i="2"/>
  <c r="M55" i="2"/>
  <c r="J56" i="2"/>
  <c r="M69" i="2"/>
  <c r="M75" i="2"/>
  <c r="M85" i="2"/>
  <c r="J86" i="2"/>
  <c r="J90" i="2"/>
  <c r="K100" i="2"/>
  <c r="M103" i="2"/>
  <c r="J104" i="2"/>
  <c r="M107" i="2"/>
  <c r="M115" i="2"/>
  <c r="M123" i="2"/>
  <c r="M124" i="2"/>
  <c r="M129" i="2"/>
  <c r="M131" i="2"/>
  <c r="M132" i="2"/>
  <c r="M137" i="2"/>
  <c r="M139" i="2"/>
  <c r="R140" i="2"/>
  <c r="K155" i="2"/>
  <c r="N156" i="2"/>
  <c r="K156" i="2"/>
  <c r="J156" i="2"/>
  <c r="R158" i="2"/>
  <c r="M13" i="3"/>
  <c r="J150" i="2"/>
  <c r="M149" i="2"/>
  <c r="K149" i="2"/>
  <c r="J149" i="2"/>
  <c r="N150" i="2"/>
  <c r="M150" i="2" s="1"/>
  <c r="M156" i="2"/>
  <c r="M168" i="2"/>
  <c r="M5" i="3"/>
  <c r="J47" i="2"/>
  <c r="N49" i="2"/>
  <c r="J60" i="2"/>
  <c r="J61" i="2"/>
  <c r="J67" i="2"/>
  <c r="J82" i="2"/>
  <c r="J83" i="2"/>
  <c r="N90" i="2"/>
  <c r="M99" i="2"/>
  <c r="K57" i="2"/>
  <c r="M59" i="2"/>
  <c r="N73" i="2"/>
  <c r="R76" i="2"/>
  <c r="M81" i="2"/>
  <c r="K87" i="2"/>
  <c r="N88" i="2"/>
  <c r="J92" i="2"/>
  <c r="N95" i="2"/>
  <c r="M95" i="2" s="1"/>
  <c r="K105" i="2"/>
  <c r="K106" i="2"/>
  <c r="R108" i="2"/>
  <c r="K142" i="2"/>
  <c r="K147" i="2"/>
  <c r="N148" i="2"/>
  <c r="K148" i="2"/>
  <c r="J148" i="2"/>
  <c r="J166" i="2"/>
  <c r="M28" i="3"/>
  <c r="N165" i="2"/>
  <c r="M165" i="2" s="1"/>
  <c r="K166" i="2"/>
  <c r="J169" i="2"/>
  <c r="N4" i="3"/>
  <c r="M4" i="3" s="1"/>
  <c r="N12" i="3"/>
  <c r="M12" i="3" s="1"/>
  <c r="N20" i="3"/>
  <c r="M20" i="3" s="1"/>
  <c r="N36" i="3"/>
  <c r="M36" i="3" s="1"/>
  <c r="N44" i="3"/>
  <c r="M44" i="3" s="1"/>
  <c r="N120" i="2"/>
  <c r="M120" i="2" s="1"/>
  <c r="N128" i="2"/>
  <c r="M128" i="2" s="1"/>
  <c r="N136" i="2"/>
  <c r="K137" i="2"/>
  <c r="N144" i="2"/>
  <c r="K145" i="2"/>
  <c r="E29" i="1" s="1"/>
  <c r="N152" i="2"/>
  <c r="M152" i="2" s="1"/>
  <c r="K153" i="2"/>
  <c r="N160" i="2"/>
  <c r="M160" i="2" s="1"/>
  <c r="K161" i="2"/>
  <c r="N168" i="2"/>
  <c r="K169" i="2"/>
  <c r="J167" i="2"/>
  <c r="J114" i="2"/>
  <c r="J122" i="2"/>
  <c r="J130" i="2"/>
  <c r="J138" i="2"/>
  <c r="J146" i="2"/>
  <c r="K151" i="2"/>
  <c r="J154" i="2"/>
  <c r="K159" i="2"/>
  <c r="K167" i="2"/>
  <c r="J170" i="2"/>
  <c r="N113" i="2"/>
  <c r="M113" i="2" s="1"/>
  <c r="N121" i="2"/>
  <c r="M121" i="2" s="1"/>
  <c r="N129" i="2"/>
  <c r="N137" i="2"/>
  <c r="N145" i="2"/>
  <c r="M145" i="2" s="1"/>
  <c r="N153" i="2"/>
  <c r="M153" i="2" s="1"/>
  <c r="K162" i="2"/>
  <c r="M7" i="3"/>
  <c r="M15" i="3"/>
  <c r="M23" i="3"/>
  <c r="M31" i="3"/>
  <c r="M39" i="3"/>
  <c r="M47" i="3"/>
  <c r="M159" i="2"/>
  <c r="M167" i="2"/>
  <c r="M6" i="3"/>
  <c r="M14" i="3"/>
  <c r="M22" i="3"/>
  <c r="M30" i="3"/>
  <c r="M38" i="3"/>
  <c r="M46" i="3"/>
  <c r="N167" i="2"/>
  <c r="J11" i="1" l="1"/>
  <c r="K26" i="1"/>
  <c r="W8" i="1"/>
  <c r="K23" i="1"/>
  <c r="M94" i="2"/>
  <c r="J23" i="1" s="1"/>
  <c r="D27" i="1"/>
  <c r="W27" i="1"/>
  <c r="E14" i="1"/>
  <c r="G12" i="1"/>
  <c r="W32" i="1"/>
  <c r="D32" i="1"/>
  <c r="W29" i="1"/>
  <c r="D29" i="1"/>
  <c r="J15" i="1"/>
  <c r="L15" i="1" s="1"/>
  <c r="J28" i="1"/>
  <c r="L28" i="1" s="1"/>
  <c r="D31" i="1"/>
  <c r="W31" i="1"/>
  <c r="W33" i="1"/>
  <c r="D33" i="1"/>
  <c r="W18" i="1"/>
  <c r="D18" i="1"/>
  <c r="W25" i="1"/>
  <c r="D25" i="1"/>
  <c r="E22" i="1"/>
  <c r="D9" i="1"/>
  <c r="M144" i="2"/>
  <c r="J32" i="1" s="1"/>
  <c r="L32" i="1" s="1"/>
  <c r="K32" i="1"/>
  <c r="K27" i="1"/>
  <c r="K9" i="1"/>
  <c r="L9" i="1" s="1"/>
  <c r="M87" i="2"/>
  <c r="J21" i="1" s="1"/>
  <c r="L21" i="1" s="1"/>
  <c r="E18" i="1"/>
  <c r="J14" i="1"/>
  <c r="L14" i="1" s="1"/>
  <c r="J31" i="1"/>
  <c r="L31" i="1" s="1"/>
  <c r="E24" i="1"/>
  <c r="W7" i="1"/>
  <c r="D7" i="1"/>
  <c r="W11" i="1"/>
  <c r="D11" i="1"/>
  <c r="K34" i="1"/>
  <c r="W14" i="1"/>
  <c r="D14" i="1"/>
  <c r="W26" i="1"/>
  <c r="D26" i="1"/>
  <c r="E28" i="1"/>
  <c r="W30" i="1"/>
  <c r="D30" i="1"/>
  <c r="K22" i="1"/>
  <c r="L22" i="1" s="1"/>
  <c r="M49" i="2"/>
  <c r="J18" i="1" s="1"/>
  <c r="K18" i="1"/>
  <c r="J16" i="1"/>
  <c r="M130" i="2"/>
  <c r="J29" i="1" s="1"/>
  <c r="K29" i="1"/>
  <c r="M98" i="2"/>
  <c r="J27" i="1" s="1"/>
  <c r="E11" i="1"/>
  <c r="W19" i="1"/>
  <c r="D19" i="1"/>
  <c r="M66" i="2"/>
  <c r="J17" i="1" s="1"/>
  <c r="L17" i="1" s="1"/>
  <c r="W22" i="1"/>
  <c r="D22" i="1"/>
  <c r="M16" i="2"/>
  <c r="J7" i="1" s="1"/>
  <c r="L7" i="1" s="1"/>
  <c r="W15" i="1"/>
  <c r="D15" i="1"/>
  <c r="M9" i="2"/>
  <c r="J9" i="1" s="1"/>
  <c r="J34" i="1"/>
  <c r="L34" i="1" s="1"/>
  <c r="W20" i="1"/>
  <c r="D20" i="1"/>
  <c r="M136" i="2"/>
  <c r="J30" i="1" s="1"/>
  <c r="L30" i="1" s="1"/>
  <c r="K30" i="1"/>
  <c r="E33" i="1"/>
  <c r="W23" i="1"/>
  <c r="D23" i="1"/>
  <c r="E31" i="1"/>
  <c r="M17" i="2"/>
  <c r="J8" i="1" s="1"/>
  <c r="L8" i="1" s="1"/>
  <c r="J22" i="1"/>
  <c r="E15" i="1"/>
  <c r="E16" i="1"/>
  <c r="F8" i="1"/>
  <c r="H8" i="1" s="1"/>
  <c r="E21" i="1"/>
  <c r="W16" i="1"/>
  <c r="D16" i="1"/>
  <c r="D24" i="1"/>
  <c r="W24" i="1"/>
  <c r="D28" i="1"/>
  <c r="W28" i="1"/>
  <c r="E25" i="1"/>
  <c r="M112" i="2"/>
  <c r="J26" i="1" s="1"/>
  <c r="L26" i="1" s="1"/>
  <c r="J19" i="1"/>
  <c r="L19" i="1" s="1"/>
  <c r="K20" i="1"/>
  <c r="M74" i="2"/>
  <c r="J20" i="1" s="1"/>
  <c r="E19" i="1"/>
  <c r="E7" i="1"/>
  <c r="K28" i="1"/>
  <c r="K24" i="1"/>
  <c r="M90" i="2"/>
  <c r="J24" i="1" s="1"/>
  <c r="L24" i="1" s="1"/>
  <c r="M134" i="2"/>
  <c r="J33" i="1" s="1"/>
  <c r="L33" i="1" s="1"/>
  <c r="K33" i="1"/>
  <c r="K31" i="1"/>
  <c r="K11" i="1"/>
  <c r="E8" i="1"/>
  <c r="W21" i="1"/>
  <c r="D21" i="1"/>
  <c r="W17" i="1"/>
  <c r="D17" i="1"/>
  <c r="D34" i="1"/>
  <c r="W34" i="1"/>
  <c r="K15" i="1"/>
  <c r="R29" i="1"/>
  <c r="K16" i="1"/>
  <c r="J25" i="1"/>
  <c r="L25" i="1" s="1"/>
  <c r="J10" i="1"/>
  <c r="L10" i="1" s="1"/>
  <c r="O21" i="1"/>
  <c r="S21" i="1"/>
  <c r="D10" i="1"/>
  <c r="Q26" i="1" l="1"/>
  <c r="M26" i="1"/>
  <c r="S26" i="1"/>
  <c r="O26" i="1"/>
  <c r="O15" i="1"/>
  <c r="S15" i="1"/>
  <c r="Q15" i="1"/>
  <c r="M15" i="1"/>
  <c r="Q9" i="1"/>
  <c r="O9" i="1"/>
  <c r="S9" i="1"/>
  <c r="M9" i="1"/>
  <c r="O22" i="1"/>
  <c r="S22" i="1"/>
  <c r="Q22" i="1"/>
  <c r="M22" i="1"/>
  <c r="Q7" i="1"/>
  <c r="O7" i="1"/>
  <c r="S7" i="1"/>
  <c r="M7" i="1"/>
  <c r="Q30" i="1"/>
  <c r="M30" i="1"/>
  <c r="S30" i="1"/>
  <c r="O30" i="1"/>
  <c r="O32" i="1"/>
  <c r="S32" i="1"/>
  <c r="Q32" i="1"/>
  <c r="M32" i="1"/>
  <c r="O17" i="1"/>
  <c r="S17" i="1"/>
  <c r="Q17" i="1"/>
  <c r="M17" i="1"/>
  <c r="O31" i="1"/>
  <c r="S31" i="1"/>
  <c r="Q31" i="1"/>
  <c r="M31" i="1"/>
  <c r="M19" i="1"/>
  <c r="S19" i="1"/>
  <c r="O19" i="1"/>
  <c r="Q19" i="1"/>
  <c r="L18" i="1"/>
  <c r="F21" i="1"/>
  <c r="H21" i="1" s="1"/>
  <c r="F29" i="1"/>
  <c r="H29" i="1" s="1"/>
  <c r="G8" i="1"/>
  <c r="F15" i="1"/>
  <c r="H15" i="1" s="1"/>
  <c r="F30" i="1"/>
  <c r="H30" i="1" s="1"/>
  <c r="G11" i="1"/>
  <c r="F11" i="1"/>
  <c r="H11" i="1" s="1"/>
  <c r="Q14" i="1"/>
  <c r="S14" i="1"/>
  <c r="O14" i="1"/>
  <c r="M14" i="1"/>
  <c r="F27" i="1"/>
  <c r="H27" i="1" s="1"/>
  <c r="M33" i="1"/>
  <c r="Q33" i="1"/>
  <c r="S33" i="1"/>
  <c r="O33" i="1"/>
  <c r="F14" i="1"/>
  <c r="H14" i="1" s="1"/>
  <c r="O24" i="1"/>
  <c r="Q24" i="1"/>
  <c r="S24" i="1"/>
  <c r="M24" i="1"/>
  <c r="F18" i="1"/>
  <c r="H18" i="1" s="1"/>
  <c r="F28" i="1"/>
  <c r="H28" i="1" s="1"/>
  <c r="L27" i="1"/>
  <c r="F33" i="1"/>
  <c r="H33" i="1" s="1"/>
  <c r="F32" i="1"/>
  <c r="H32" i="1" s="1"/>
  <c r="L23" i="1"/>
  <c r="L11" i="1"/>
  <c r="F17" i="1"/>
  <c r="H17" i="1" s="1"/>
  <c r="G19" i="1"/>
  <c r="F19" i="1"/>
  <c r="H19" i="1" s="1"/>
  <c r="F23" i="1"/>
  <c r="H23" i="1" s="1"/>
  <c r="G23" i="1"/>
  <c r="F7" i="1"/>
  <c r="H7" i="1" s="1"/>
  <c r="F9" i="1"/>
  <c r="H9" i="1" s="1"/>
  <c r="G9" i="1"/>
  <c r="X9" i="1"/>
  <c r="Z9" i="1" s="1"/>
  <c r="O34" i="1"/>
  <c r="Q34" i="1"/>
  <c r="S34" i="1"/>
  <c r="M34" i="1"/>
  <c r="O10" i="1"/>
  <c r="M10" i="1"/>
  <c r="X10" i="1" s="1"/>
  <c r="Z10" i="1" s="1"/>
  <c r="S10" i="1"/>
  <c r="Q10" i="1"/>
  <c r="O25" i="1"/>
  <c r="S25" i="1"/>
  <c r="Q25" i="1"/>
  <c r="M25" i="1"/>
  <c r="L20" i="1"/>
  <c r="F24" i="1"/>
  <c r="H24" i="1" s="1"/>
  <c r="F22" i="1"/>
  <c r="H22" i="1" s="1"/>
  <c r="L29" i="1"/>
  <c r="F26" i="1"/>
  <c r="H26" i="1" s="1"/>
  <c r="X7" i="1"/>
  <c r="Z7" i="1" s="1"/>
  <c r="Q28" i="1"/>
  <c r="O28" i="1"/>
  <c r="S28" i="1"/>
  <c r="M28" i="1"/>
  <c r="F10" i="1"/>
  <c r="H10" i="1" s="1"/>
  <c r="F34" i="1"/>
  <c r="H34" i="1" s="1"/>
  <c r="F16" i="1"/>
  <c r="H16" i="1" s="1"/>
  <c r="S8" i="1"/>
  <c r="X8" i="1" s="1"/>
  <c r="Z8" i="1" s="1"/>
  <c r="O8" i="1"/>
  <c r="M8" i="1"/>
  <c r="Q8" i="1"/>
  <c r="F20" i="1"/>
  <c r="H20" i="1" s="1"/>
  <c r="L16" i="1"/>
  <c r="Q21" i="1"/>
  <c r="M21" i="1"/>
  <c r="G25" i="1"/>
  <c r="F25" i="1"/>
  <c r="H25" i="1" s="1"/>
  <c r="F31" i="1"/>
  <c r="H31" i="1" s="1"/>
  <c r="X22" i="1" l="1"/>
  <c r="Z22" i="1" s="1"/>
  <c r="X14" i="1"/>
  <c r="Z14" i="1" s="1"/>
  <c r="Q29" i="1"/>
  <c r="M29" i="1"/>
  <c r="O29" i="1"/>
  <c r="S29" i="1"/>
  <c r="G22" i="1"/>
  <c r="G30" i="1"/>
  <c r="G29" i="1"/>
  <c r="G31" i="1"/>
  <c r="G17" i="1"/>
  <c r="G14" i="1"/>
  <c r="G20" i="1"/>
  <c r="G34" i="1"/>
  <c r="G24" i="1"/>
  <c r="G7" i="1"/>
  <c r="Q11" i="1"/>
  <c r="O11" i="1"/>
  <c r="S11" i="1"/>
  <c r="M11" i="1"/>
  <c r="M27" i="1"/>
  <c r="Q27" i="1"/>
  <c r="O27" i="1"/>
  <c r="S27" i="1"/>
  <c r="G18" i="1"/>
  <c r="G15" i="1"/>
  <c r="G21" i="1"/>
  <c r="M20" i="1"/>
  <c r="S20" i="1"/>
  <c r="Q20" i="1"/>
  <c r="O20" i="1"/>
  <c r="M23" i="1"/>
  <c r="X23" i="1" s="1"/>
  <c r="Z23" i="1" s="1"/>
  <c r="Q23" i="1"/>
  <c r="S23" i="1"/>
  <c r="O23" i="1"/>
  <c r="M18" i="1"/>
  <c r="Q18" i="1"/>
  <c r="O18" i="1"/>
  <c r="S18" i="1"/>
  <c r="G16" i="1"/>
  <c r="G10" i="1"/>
  <c r="G32" i="1"/>
  <c r="G28" i="1"/>
  <c r="Q16" i="1"/>
  <c r="M16" i="1"/>
  <c r="O16" i="1"/>
  <c r="S16" i="1"/>
  <c r="G33" i="1"/>
  <c r="G27" i="1"/>
  <c r="G26" i="1"/>
  <c r="X16" i="1" l="1"/>
  <c r="Z16" i="1" s="1"/>
  <c r="X27" i="1"/>
  <c r="Z27" i="1" s="1"/>
  <c r="X18" i="1"/>
  <c r="Z18" i="1" s="1"/>
  <c r="X20" i="1"/>
  <c r="Z20" i="1" s="1"/>
  <c r="X33" i="1"/>
  <c r="Z33" i="1" s="1"/>
  <c r="X24" i="1"/>
  <c r="Z24" i="1" s="1"/>
  <c r="X21" i="1"/>
  <c r="Z21" i="1" s="1"/>
  <c r="X13" i="1"/>
  <c r="Z13" i="1" s="1"/>
  <c r="X11" i="1"/>
  <c r="Z11" i="1" s="1"/>
  <c r="X26" i="1"/>
  <c r="Z26" i="1" s="1"/>
  <c r="X12" i="1"/>
  <c r="Z12" i="1" s="1"/>
  <c r="X29" i="1"/>
  <c r="Z29" i="1" s="1"/>
  <c r="X28" i="1"/>
  <c r="Z28" i="1" s="1"/>
  <c r="X32" i="1"/>
  <c r="Z32" i="1" s="1"/>
  <c r="X31" i="1"/>
  <c r="Z31" i="1" s="1"/>
  <c r="X25" i="1"/>
  <c r="Z25" i="1" s="1"/>
  <c r="X19" i="1"/>
  <c r="Z19" i="1" s="1"/>
  <c r="X17" i="1"/>
  <c r="Z17" i="1" s="1"/>
  <c r="X30" i="1"/>
  <c r="Z30" i="1" s="1"/>
  <c r="X34" i="1"/>
  <c r="Z34" i="1" s="1"/>
  <c r="X15" i="1"/>
  <c r="Z15" i="1" s="1"/>
</calcChain>
</file>

<file path=xl/sharedStrings.xml><?xml version="1.0" encoding="utf-8"?>
<sst xmlns="http://schemas.openxmlformats.org/spreadsheetml/2006/main" count="734" uniqueCount="119">
  <si>
    <t>BUHURT INTERNATIONAL</t>
  </si>
  <si>
    <t>5vs5</t>
  </si>
  <si>
    <t>Name:</t>
  </si>
  <si>
    <t>Event Date:</t>
  </si>
  <si>
    <t>Event Tier:</t>
  </si>
  <si>
    <t>Classic</t>
  </si>
  <si>
    <t>: Event tier</t>
  </si>
  <si>
    <t>Loc:</t>
  </si>
  <si>
    <t>Male</t>
  </si>
  <si>
    <t>v1.0.6</t>
  </si>
  <si>
    <t>Tier Mult.</t>
  </si>
  <si>
    <t>: Tier Multiplier</t>
  </si>
  <si>
    <t>ID#</t>
  </si>
  <si>
    <t>Team</t>
  </si>
  <si>
    <t>Pool</t>
  </si>
  <si>
    <t>Matches (M)</t>
  </si>
  <si>
    <t>Rounds (R)</t>
  </si>
  <si>
    <t>Standing team members (S) vs Grounded opponent (G)</t>
  </si>
  <si>
    <t>Cards</t>
  </si>
  <si>
    <t>Points</t>
  </si>
  <si>
    <t>Placement (Pools only)</t>
  </si>
  <si>
    <t>Rank adj. Points</t>
  </si>
  <si>
    <t>Final Awarded Points</t>
  </si>
  <si>
    <t>Won</t>
  </si>
  <si>
    <t>Lost</t>
  </si>
  <si>
    <t>Total</t>
  </si>
  <si>
    <t>Win-Ratio</t>
  </si>
  <si>
    <t>F/T</t>
  </si>
  <si>
    <t>Draw</t>
  </si>
  <si>
    <t>S</t>
  </si>
  <si>
    <t>S per R</t>
  </si>
  <si>
    <t>G</t>
  </si>
  <si>
    <t>G per R</t>
  </si>
  <si>
    <t>S|G Diff</t>
  </si>
  <si>
    <t>Ratio</t>
  </si>
  <si>
    <t>Y</t>
  </si>
  <si>
    <t>R</t>
  </si>
  <si>
    <t>PRAGUE TROLLS</t>
  </si>
  <si>
    <t>A</t>
  </si>
  <si>
    <t>KS Rycerz</t>
  </si>
  <si>
    <t>Sierotki</t>
  </si>
  <si>
    <t>Lowland Boars</t>
  </si>
  <si>
    <t>MFC Slezsko (non valid)</t>
  </si>
  <si>
    <t>B</t>
  </si>
  <si>
    <t>C</t>
  </si>
  <si>
    <t>D</t>
  </si>
  <si>
    <t xml:space="preserve"> </t>
  </si>
  <si>
    <t>Match#</t>
  </si>
  <si>
    <t>Rounds Score</t>
  </si>
  <si>
    <t>Fight</t>
  </si>
  <si>
    <t>Rounds</t>
  </si>
  <si>
    <t>Active/Grounded</t>
  </si>
  <si>
    <t>ACTIVE</t>
  </si>
  <si>
    <t>DONE?</t>
  </si>
  <si>
    <t>R1</t>
  </si>
  <si>
    <t>R2</t>
  </si>
  <si>
    <t>R3</t>
  </si>
  <si>
    <t>R4</t>
  </si>
  <si>
    <t>R5</t>
  </si>
  <si>
    <t/>
  </si>
  <si>
    <t>Description</t>
  </si>
  <si>
    <t>Bracket</t>
  </si>
  <si>
    <t>Pull C and D down (formula) then delete this line</t>
  </si>
  <si>
    <t>Winner Pool A</t>
  </si>
  <si>
    <t>Q-Finals</t>
  </si>
  <si>
    <t>Second Pool B</t>
  </si>
  <si>
    <t>Winner Pool B</t>
  </si>
  <si>
    <t>Second Pool A</t>
  </si>
  <si>
    <t>Winner Pool C</t>
  </si>
  <si>
    <t>Second Pool D</t>
  </si>
  <si>
    <t>Winner of QF 1</t>
  </si>
  <si>
    <t>Semifinals</t>
  </si>
  <si>
    <t xml:space="preserve"> Winner of QF 2</t>
  </si>
  <si>
    <t>Winner of QF 3</t>
  </si>
  <si>
    <t xml:space="preserve"> Winner of QF 4</t>
  </si>
  <si>
    <t>Winner of SF 1</t>
  </si>
  <si>
    <t>Finals</t>
  </si>
  <si>
    <t>Winner of SF 2</t>
  </si>
  <si>
    <t>LOGO</t>
  </si>
  <si>
    <t>Name</t>
  </si>
  <si>
    <t>Rounds won: 0</t>
  </si>
  <si>
    <t>Rounds Won: 2</t>
  </si>
  <si>
    <t>Rounds won</t>
  </si>
  <si>
    <t>Rounds Draw: 0</t>
  </si>
  <si>
    <t>Rounds Draw</t>
  </si>
  <si>
    <t>Rounds Lost: 1</t>
  </si>
  <si>
    <t>Rounds Lost: 0</t>
  </si>
  <si>
    <t>Rounds lost</t>
  </si>
  <si>
    <t>Standing: 0</t>
  </si>
  <si>
    <t>Standing: 8</t>
  </si>
  <si>
    <t>Standing total</t>
  </si>
  <si>
    <t>Grounded: 2</t>
  </si>
  <si>
    <t>Grounded: 10</t>
  </si>
  <si>
    <t>Grounded total</t>
  </si>
  <si>
    <t>Next Teams/competitor</t>
  </si>
  <si>
    <t>Set total match in the orange box                 ( A9 = Match / total matches)</t>
  </si>
  <si>
    <t>1/</t>
  </si>
  <si>
    <t>Round counter</t>
  </si>
  <si>
    <t>S vs G: 0.4222222222222222</t>
  </si>
  <si>
    <t>S vs G: 1.98</t>
  </si>
  <si>
    <t>Standing vs grounded per round</t>
  </si>
  <si>
    <t>Standing per round: 0.2222222222222222</t>
  </si>
  <si>
    <t>Standing per round: 2.6</t>
  </si>
  <si>
    <t>Standing per round</t>
  </si>
  <si>
    <t>Win rate per round: 11.11%</t>
  </si>
  <si>
    <t>Win rate per round: 70.00%</t>
  </si>
  <si>
    <t>Win rate per round</t>
  </si>
  <si>
    <t>Matches won: 0</t>
  </si>
  <si>
    <t>Matches won: 3</t>
  </si>
  <si>
    <t>Matches won</t>
  </si>
  <si>
    <t>Matches lost: 4</t>
  </si>
  <si>
    <t>Matches lost: 1</t>
  </si>
  <si>
    <t>Matches lost</t>
  </si>
  <si>
    <t>PUT TEAMS / COMPETITORS BELOW NEVER ADJUST THE ROWS BELOW THEY NEED TO BE ROW 10 and counting!</t>
  </si>
  <si>
    <t>Compeitor or team name</t>
  </si>
  <si>
    <t>Team logo</t>
  </si>
  <si>
    <t>MFC Slezsko</t>
  </si>
  <si>
    <t>King Kazimierz Cup 2024</t>
  </si>
  <si>
    <t>Niepołomice, Poland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</si>
</sst>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\-mm\-dd"/>
    <numFmt numFmtId="165" formatCode="d/m"/>
    <numFmt numFmtId="166" formatCode="#,##0.0"/>
  </numFmts>
  <fonts count="25" x14ac:knownFonts="1">
    <font>
      <sz val="11"/>
      <color theme="1"/>
      <name val="Calibri"/>
      <scheme val="minor"/>
    </font>
    <font>
      <b/>
      <sz val="16"/>
      <color rgb="FF000000"/>
      <name val="Cambria"/>
    </font>
    <font>
      <sz val="11"/>
      <name val="Calibri"/>
    </font>
    <font>
      <b/>
      <sz val="12"/>
      <color rgb="FF000000"/>
      <name val="Cambria"/>
    </font>
    <font>
      <b/>
      <sz val="11"/>
      <color rgb="FF000000"/>
      <name val="Cambria"/>
    </font>
    <font>
      <sz val="11"/>
      <color rgb="FFFFFFFF"/>
      <name val="Calibri"/>
    </font>
    <font>
      <b/>
      <sz val="10"/>
      <color rgb="FF000000"/>
      <name val="Cambria"/>
    </font>
    <font>
      <sz val="11"/>
      <color rgb="FF000000"/>
      <name val="Cambria"/>
    </font>
    <font>
      <sz val="11"/>
      <color theme="1"/>
      <name val="Calibri"/>
      <scheme val="minor"/>
    </font>
    <font>
      <sz val="11"/>
      <color theme="1"/>
      <name val="Calibri"/>
    </font>
    <font>
      <b/>
      <sz val="11"/>
      <color theme="1"/>
      <name val="Arial"/>
    </font>
    <font>
      <b/>
      <sz val="10"/>
      <color theme="1"/>
      <name val="Arial"/>
    </font>
    <font>
      <sz val="11"/>
      <color theme="1"/>
      <name val="Arial"/>
    </font>
    <font>
      <sz val="11"/>
      <color theme="1"/>
      <name val="Calibri"/>
    </font>
    <font>
      <sz val="13"/>
      <color rgb="FF000000"/>
      <name val="Impact"/>
    </font>
    <font>
      <sz val="21"/>
      <color rgb="FF000000"/>
      <name val="Impact"/>
    </font>
    <font>
      <sz val="11"/>
      <color theme="1"/>
      <name val="Impact"/>
    </font>
    <font>
      <sz val="60"/>
      <color theme="1"/>
      <name val="Impact"/>
    </font>
    <font>
      <sz val="21"/>
      <color theme="1"/>
      <name val="Impact"/>
    </font>
    <font>
      <b/>
      <sz val="55"/>
      <color theme="1"/>
      <name val="Arial"/>
    </font>
    <font>
      <sz val="15"/>
      <color theme="1"/>
      <name val="Impact"/>
    </font>
    <font>
      <b/>
      <sz val="23"/>
      <color theme="1"/>
      <name val="Impact"/>
    </font>
    <font>
      <sz val="17"/>
      <color theme="1"/>
      <name val="Impact"/>
    </font>
    <font>
      <b/>
      <sz val="42"/>
      <color theme="1"/>
      <name val="Arial"/>
    </font>
    <font>
      <b/>
      <sz val="11"/>
      <color theme="1"/>
      <name val="Calibri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ABCB95"/>
        <bgColor rgb="FFABCB95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D9D2E9"/>
        <bgColor rgb="FFD9D2E9"/>
      </patternFill>
    </fill>
    <fill>
      <patternFill patternType="solid">
        <fgColor rgb="FFF4CCCC"/>
        <bgColor rgb="FFF4CCCC"/>
      </patternFill>
    </fill>
    <fill>
      <patternFill patternType="solid">
        <fgColor rgb="FFD0E0E3"/>
        <bgColor rgb="FFD0E0E3"/>
      </patternFill>
    </fill>
    <fill>
      <patternFill patternType="solid">
        <fgColor rgb="FFFCE5CD"/>
        <bgColor rgb="FFFCE5CD"/>
      </patternFill>
    </fill>
    <fill>
      <patternFill patternType="solid">
        <fgColor rgb="FF93C47D"/>
        <bgColor rgb="FF93C47D"/>
      </patternFill>
    </fill>
    <fill>
      <patternFill patternType="solid">
        <fgColor rgb="FFFF9900"/>
        <bgColor rgb="FFFF9900"/>
      </patternFill>
    </fill>
    <fill>
      <patternFill patternType="solid">
        <fgColor rgb="FF8989EB"/>
        <bgColor rgb="FF8989EB"/>
      </patternFill>
    </fill>
    <fill>
      <patternFill patternType="solid">
        <fgColor rgb="FFFFFFFF"/>
        <bgColor rgb="FFFFFFFF"/>
      </patternFill>
    </fill>
    <fill>
      <patternFill patternType="solid">
        <fgColor rgb="FFE8E7FC"/>
        <bgColor rgb="FFE8E7FC"/>
      </patternFill>
    </fill>
    <fill>
      <patternFill patternType="solid">
        <fgColor rgb="FFF7CB4D"/>
        <bgColor rgb="FFF7CB4D"/>
      </patternFill>
    </fill>
    <fill>
      <patternFill patternType="solid">
        <fgColor rgb="FFFEF8E3"/>
        <bgColor rgb="FFFEF8E3"/>
      </patternFill>
    </fill>
    <fill>
      <patternFill patternType="solid">
        <fgColor rgb="FF8BC34A"/>
        <bgColor rgb="FF8BC34A"/>
      </patternFill>
    </fill>
    <fill>
      <patternFill patternType="solid">
        <fgColor rgb="FFEEF7E3"/>
        <bgColor rgb="FFEEF7E3"/>
      </patternFill>
    </fill>
    <fill>
      <patternFill patternType="solid">
        <fgColor rgb="FF4DD0E1"/>
        <bgColor rgb="FF4DD0E1"/>
      </patternFill>
    </fill>
    <fill>
      <patternFill patternType="solid">
        <fgColor rgb="FFE0F7FA"/>
        <bgColor rgb="FFE0F7FA"/>
      </patternFill>
    </fill>
    <fill>
      <patternFill patternType="solid">
        <fgColor rgb="FFD9DADB"/>
        <bgColor rgb="FFD9DADB"/>
      </patternFill>
    </fill>
    <fill>
      <patternFill patternType="solid">
        <fgColor rgb="FF63D297"/>
        <bgColor rgb="FF63D297"/>
      </patternFill>
    </fill>
    <fill>
      <patternFill patternType="solid">
        <fgColor rgb="FFE7F9EF"/>
        <bgColor rgb="FFE7F9EF"/>
      </patternFill>
    </fill>
    <fill>
      <patternFill patternType="solid">
        <fgColor rgb="FF00FF00"/>
        <bgColor rgb="FF00FF00"/>
      </patternFill>
    </fill>
  </fills>
  <borders count="21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F0F0F"/>
      </left>
      <right style="thin">
        <color rgb="FF0F0F0F"/>
      </right>
      <top style="thin">
        <color rgb="FF0F0F0F"/>
      </top>
      <bottom style="thin">
        <color rgb="FF0F0F0F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 style="thick">
        <color rgb="FF00FF00"/>
      </left>
      <right style="thick">
        <color rgb="FF00FF00"/>
      </right>
      <top style="thick">
        <color rgb="FF00FF00"/>
      </top>
      <bottom/>
      <diagonal/>
    </border>
    <border>
      <left style="thick">
        <color rgb="FF00FF00"/>
      </left>
      <right style="thick">
        <color rgb="FF00FF00"/>
      </right>
      <top style="thick">
        <color rgb="FF00FF00"/>
      </top>
      <bottom style="thick">
        <color rgb="FF00FF00"/>
      </bottom>
      <diagonal/>
    </border>
    <border>
      <left style="thick">
        <color rgb="FF00FF00"/>
      </left>
      <right style="thick">
        <color rgb="FF00FF00"/>
      </right>
      <top/>
      <bottom/>
      <diagonal/>
    </border>
    <border>
      <left style="thick">
        <color rgb="FF00FF00"/>
      </left>
      <right style="thick">
        <color rgb="FF00FF00"/>
      </right>
      <top/>
      <bottom style="thick">
        <color rgb="FF00FF00"/>
      </bottom>
      <diagonal/>
    </border>
    <border>
      <left style="thick">
        <color rgb="FF00FF00"/>
      </left>
      <right/>
      <top style="thick">
        <color rgb="FF00FF00"/>
      </top>
      <bottom style="thick">
        <color rgb="FF00FF00"/>
      </bottom>
      <diagonal/>
    </border>
    <border>
      <left/>
      <right/>
      <top style="thick">
        <color rgb="FF00FF00"/>
      </top>
      <bottom style="thick">
        <color rgb="FF00FF00"/>
      </bottom>
      <diagonal/>
    </border>
    <border>
      <left/>
      <right style="thick">
        <color rgb="FF00FF00"/>
      </right>
      <top style="thick">
        <color rgb="FF00FF00"/>
      </top>
      <bottom style="thick">
        <color rgb="FF00FF00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/>
    </xf>
    <xf numFmtId="10" fontId="7" fillId="5" borderId="4" xfId="0" applyNumberFormat="1" applyFont="1" applyFill="1" applyBorder="1" applyAlignment="1">
      <alignment horizontal="center" vertical="center"/>
    </xf>
    <xf numFmtId="2" fontId="7" fillId="5" borderId="4" xfId="0" applyNumberFormat="1" applyFont="1" applyFill="1" applyBorder="1" applyAlignment="1">
      <alignment horizontal="center" vertical="center"/>
    </xf>
    <xf numFmtId="0" fontId="8" fillId="5" borderId="0" xfId="0" applyFont="1" applyFill="1"/>
    <xf numFmtId="0" fontId="7" fillId="6" borderId="4" xfId="0" applyFont="1" applyFill="1" applyBorder="1" applyAlignment="1">
      <alignment horizontal="center" vertical="center"/>
    </xf>
    <xf numFmtId="10" fontId="7" fillId="6" borderId="4" xfId="0" applyNumberFormat="1" applyFont="1" applyFill="1" applyBorder="1" applyAlignment="1">
      <alignment horizontal="center" vertical="center"/>
    </xf>
    <xf numFmtId="2" fontId="7" fillId="6" borderId="4" xfId="0" applyNumberFormat="1" applyFont="1" applyFill="1" applyBorder="1" applyAlignment="1">
      <alignment horizontal="center" vertical="center"/>
    </xf>
    <xf numFmtId="0" fontId="8" fillId="6" borderId="0" xfId="0" applyFont="1" applyFill="1"/>
    <xf numFmtId="0" fontId="7" fillId="7" borderId="4" xfId="0" applyFont="1" applyFill="1" applyBorder="1" applyAlignment="1">
      <alignment horizontal="center" vertical="center"/>
    </xf>
    <xf numFmtId="10" fontId="7" fillId="7" borderId="4" xfId="0" applyNumberFormat="1" applyFont="1" applyFill="1" applyBorder="1" applyAlignment="1">
      <alignment horizontal="center" vertical="center"/>
    </xf>
    <xf numFmtId="2" fontId="7" fillId="7" borderId="4" xfId="0" applyNumberFormat="1" applyFont="1" applyFill="1" applyBorder="1" applyAlignment="1">
      <alignment horizontal="center" vertical="center"/>
    </xf>
    <xf numFmtId="0" fontId="8" fillId="7" borderId="0" xfId="0" applyFont="1" applyFill="1"/>
    <xf numFmtId="0" fontId="7" fillId="8" borderId="4" xfId="0" applyFont="1" applyFill="1" applyBorder="1" applyAlignment="1">
      <alignment horizontal="center" vertical="center"/>
    </xf>
    <xf numFmtId="10" fontId="7" fillId="8" borderId="4" xfId="0" applyNumberFormat="1" applyFont="1" applyFill="1" applyBorder="1" applyAlignment="1">
      <alignment horizontal="center" vertical="center"/>
    </xf>
    <xf numFmtId="2" fontId="7" fillId="8" borderId="4" xfId="0" applyNumberFormat="1" applyFont="1" applyFill="1" applyBorder="1" applyAlignment="1">
      <alignment horizontal="center" vertical="center"/>
    </xf>
    <xf numFmtId="0" fontId="8" fillId="8" borderId="0" xfId="0" applyFont="1" applyFill="1"/>
    <xf numFmtId="0" fontId="7" fillId="0" borderId="0" xfId="0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8" fillId="0" borderId="0" xfId="0" applyFont="1"/>
    <xf numFmtId="0" fontId="9" fillId="0" borderId="0" xfId="0" applyFont="1" applyAlignment="1">
      <alignment horizontal="left" vertical="center"/>
    </xf>
    <xf numFmtId="0" fontId="11" fillId="10" borderId="6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11" fillId="10" borderId="8" xfId="0" applyFont="1" applyFill="1" applyBorder="1" applyAlignment="1">
      <alignment horizontal="center" vertical="center"/>
    </xf>
    <xf numFmtId="0" fontId="7" fillId="11" borderId="10" xfId="0" applyFont="1" applyFill="1" applyBorder="1" applyAlignment="1">
      <alignment horizontal="center" vertical="center" wrapText="1"/>
    </xf>
    <xf numFmtId="0" fontId="7" fillId="11" borderId="10" xfId="0" applyFont="1" applyFill="1" applyBorder="1" applyAlignment="1">
      <alignment horizontal="left" vertical="center"/>
    </xf>
    <xf numFmtId="0" fontId="7" fillId="11" borderId="0" xfId="0" applyFont="1" applyFill="1" applyAlignment="1">
      <alignment horizontal="center" vertical="center" wrapText="1"/>
    </xf>
    <xf numFmtId="0" fontId="7" fillId="11" borderId="3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left" vertical="center"/>
    </xf>
    <xf numFmtId="0" fontId="7" fillId="12" borderId="0" xfId="0" applyFont="1" applyFill="1" applyAlignment="1">
      <alignment horizontal="center" vertical="center" wrapText="1"/>
    </xf>
    <xf numFmtId="0" fontId="7" fillId="12" borderId="3" xfId="0" applyFont="1" applyFill="1" applyBorder="1" applyAlignment="1">
      <alignment horizontal="center" vertical="center" wrapText="1"/>
    </xf>
    <xf numFmtId="0" fontId="7" fillId="13" borderId="10" xfId="0" applyFont="1" applyFill="1" applyBorder="1" applyAlignment="1">
      <alignment horizontal="center" vertical="center" wrapText="1"/>
    </xf>
    <xf numFmtId="0" fontId="7" fillId="13" borderId="10" xfId="0" applyFont="1" applyFill="1" applyBorder="1" applyAlignment="1">
      <alignment horizontal="left" vertical="center"/>
    </xf>
    <xf numFmtId="0" fontId="7" fillId="13" borderId="0" xfId="0" applyFont="1" applyFill="1" applyAlignment="1">
      <alignment horizontal="center" vertical="center" wrapText="1"/>
    </xf>
    <xf numFmtId="0" fontId="7" fillId="13" borderId="3" xfId="0" applyFont="1" applyFill="1" applyBorder="1" applyAlignment="1">
      <alignment horizontal="center" vertical="center" wrapText="1"/>
    </xf>
    <xf numFmtId="0" fontId="7" fillId="14" borderId="10" xfId="0" applyFont="1" applyFill="1" applyBorder="1" applyAlignment="1">
      <alignment horizontal="center" vertical="center" wrapText="1"/>
    </xf>
    <xf numFmtId="0" fontId="7" fillId="14" borderId="10" xfId="0" applyFont="1" applyFill="1" applyBorder="1" applyAlignment="1">
      <alignment horizontal="left" vertical="center"/>
    </xf>
    <xf numFmtId="0" fontId="7" fillId="14" borderId="0" xfId="0" applyFont="1" applyFill="1" applyAlignment="1">
      <alignment horizontal="center" vertical="center" wrapText="1"/>
    </xf>
    <xf numFmtId="0" fontId="7" fillId="14" borderId="3" xfId="0" applyFont="1" applyFill="1" applyBorder="1" applyAlignment="1">
      <alignment horizontal="center" vertical="center" wrapText="1"/>
    </xf>
    <xf numFmtId="0" fontId="7" fillId="15" borderId="10" xfId="0" applyFont="1" applyFill="1" applyBorder="1" applyAlignment="1">
      <alignment horizontal="center" vertical="center" wrapText="1"/>
    </xf>
    <xf numFmtId="0" fontId="7" fillId="15" borderId="10" xfId="0" applyFont="1" applyFill="1" applyBorder="1" applyAlignment="1">
      <alignment horizontal="left" vertical="center"/>
    </xf>
    <xf numFmtId="0" fontId="7" fillId="15" borderId="0" xfId="0" applyFont="1" applyFill="1" applyAlignment="1">
      <alignment horizontal="center" vertical="center" wrapText="1"/>
    </xf>
    <xf numFmtId="0" fontId="7" fillId="15" borderId="3" xfId="0" applyFont="1" applyFill="1" applyBorder="1" applyAlignment="1">
      <alignment horizontal="center" vertical="center" wrapText="1"/>
    </xf>
    <xf numFmtId="0" fontId="7" fillId="16" borderId="10" xfId="0" applyFont="1" applyFill="1" applyBorder="1" applyAlignment="1">
      <alignment horizontal="center" vertical="center" wrapText="1"/>
    </xf>
    <xf numFmtId="0" fontId="7" fillId="16" borderId="10" xfId="0" applyFont="1" applyFill="1" applyBorder="1" applyAlignment="1">
      <alignment horizontal="left" vertical="center"/>
    </xf>
    <xf numFmtId="0" fontId="7" fillId="16" borderId="0" xfId="0" applyFont="1" applyFill="1" applyAlignment="1">
      <alignment horizontal="center" vertical="center" wrapText="1"/>
    </xf>
    <xf numFmtId="0" fontId="7" fillId="16" borderId="3" xfId="0" applyFont="1" applyFill="1" applyBorder="1" applyAlignment="1">
      <alignment horizontal="center" vertical="center" wrapText="1"/>
    </xf>
    <xf numFmtId="0" fontId="7" fillId="17" borderId="10" xfId="0" applyFont="1" applyFill="1" applyBorder="1" applyAlignment="1">
      <alignment horizontal="center" vertical="center" wrapText="1"/>
    </xf>
    <xf numFmtId="0" fontId="7" fillId="17" borderId="10" xfId="0" applyFont="1" applyFill="1" applyBorder="1" applyAlignment="1">
      <alignment horizontal="left" vertical="center"/>
    </xf>
    <xf numFmtId="0" fontId="7" fillId="17" borderId="0" xfId="0" applyFont="1" applyFill="1" applyAlignment="1">
      <alignment horizontal="center" vertical="center" wrapText="1"/>
    </xf>
    <xf numFmtId="0" fontId="7" fillId="17" borderId="3" xfId="0" applyFont="1" applyFill="1" applyBorder="1" applyAlignment="1">
      <alignment horizontal="center" vertical="center" wrapText="1"/>
    </xf>
    <xf numFmtId="0" fontId="8" fillId="17" borderId="0" xfId="0" applyFont="1" applyFill="1"/>
    <xf numFmtId="0" fontId="8" fillId="12" borderId="0" xfId="0" applyFont="1" applyFill="1"/>
    <xf numFmtId="0" fontId="7" fillId="18" borderId="10" xfId="0" applyFont="1" applyFill="1" applyBorder="1" applyAlignment="1">
      <alignment horizontal="center" vertical="center" wrapText="1"/>
    </xf>
    <xf numFmtId="0" fontId="7" fillId="18" borderId="10" xfId="0" applyFont="1" applyFill="1" applyBorder="1" applyAlignment="1">
      <alignment horizontal="left" vertical="center"/>
    </xf>
    <xf numFmtId="0" fontId="7" fillId="18" borderId="0" xfId="0" applyFont="1" applyFill="1" applyAlignment="1">
      <alignment horizontal="center" vertical="center" wrapText="1"/>
    </xf>
    <xf numFmtId="0" fontId="7" fillId="18" borderId="3" xfId="0" applyFont="1" applyFill="1" applyBorder="1" applyAlignment="1">
      <alignment horizontal="center" vertical="center" wrapText="1"/>
    </xf>
    <xf numFmtId="0" fontId="8" fillId="18" borderId="0" xfId="0" applyFont="1" applyFill="1"/>
    <xf numFmtId="0" fontId="7" fillId="19" borderId="10" xfId="0" applyFont="1" applyFill="1" applyBorder="1" applyAlignment="1">
      <alignment horizontal="center" vertical="center" wrapText="1"/>
    </xf>
    <xf numFmtId="0" fontId="7" fillId="19" borderId="10" xfId="0" applyFont="1" applyFill="1" applyBorder="1" applyAlignment="1">
      <alignment horizontal="left" vertical="center"/>
    </xf>
    <xf numFmtId="0" fontId="7" fillId="19" borderId="0" xfId="0" applyFont="1" applyFill="1" applyAlignment="1">
      <alignment horizontal="center" vertical="center" wrapText="1"/>
    </xf>
    <xf numFmtId="0" fontId="7" fillId="19" borderId="3" xfId="0" applyFont="1" applyFill="1" applyBorder="1" applyAlignment="1">
      <alignment horizontal="center" vertical="center" wrapText="1"/>
    </xf>
    <xf numFmtId="0" fontId="8" fillId="19" borderId="0" xfId="0" applyFont="1" applyFill="1"/>
    <xf numFmtId="0" fontId="13" fillId="0" borderId="13" xfId="0" applyFont="1" applyBorder="1"/>
    <xf numFmtId="0" fontId="4" fillId="12" borderId="0" xfId="0" applyFont="1" applyFill="1" applyAlignment="1">
      <alignment horizontal="center" vertical="center" wrapText="1"/>
    </xf>
    <xf numFmtId="0" fontId="7" fillId="20" borderId="0" xfId="0" applyFont="1" applyFill="1" applyAlignment="1">
      <alignment horizontal="center" vertical="center" wrapText="1"/>
    </xf>
    <xf numFmtId="0" fontId="7" fillId="20" borderId="0" xfId="0" applyFont="1" applyFill="1" applyAlignment="1">
      <alignment horizontal="left" vertical="center"/>
    </xf>
    <xf numFmtId="0" fontId="12" fillId="0" borderId="8" xfId="0" applyFont="1" applyBorder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7" fillId="21" borderId="10" xfId="0" applyFont="1" applyFill="1" applyBorder="1" applyAlignment="1">
      <alignment horizontal="center" vertical="center" wrapText="1"/>
    </xf>
    <xf numFmtId="0" fontId="7" fillId="21" borderId="10" xfId="0" applyFont="1" applyFill="1" applyBorder="1" applyAlignment="1">
      <alignment horizontal="left" vertical="center"/>
    </xf>
    <xf numFmtId="0" fontId="7" fillId="21" borderId="3" xfId="0" applyFont="1" applyFill="1" applyBorder="1" applyAlignment="1">
      <alignment horizontal="center" vertical="center" wrapText="1"/>
    </xf>
    <xf numFmtId="0" fontId="7" fillId="21" borderId="1" xfId="0" applyFont="1" applyFill="1" applyBorder="1" applyAlignment="1">
      <alignment horizontal="center" vertical="center" wrapText="1"/>
    </xf>
    <xf numFmtId="0" fontId="13" fillId="21" borderId="13" xfId="0" applyFont="1" applyFill="1" applyBorder="1"/>
    <xf numFmtId="0" fontId="7" fillId="21" borderId="0" xfId="0" applyFont="1" applyFill="1" applyAlignment="1">
      <alignment horizontal="center" vertical="center" wrapText="1"/>
    </xf>
    <xf numFmtId="0" fontId="7" fillId="12" borderId="1" xfId="0" applyFont="1" applyFill="1" applyBorder="1" applyAlignment="1">
      <alignment horizontal="center" vertical="center" wrapText="1"/>
    </xf>
    <xf numFmtId="0" fontId="13" fillId="12" borderId="13" xfId="0" applyFont="1" applyFill="1" applyBorder="1"/>
    <xf numFmtId="0" fontId="7" fillId="22" borderId="10" xfId="0" applyFont="1" applyFill="1" applyBorder="1" applyAlignment="1">
      <alignment horizontal="center" vertical="center" wrapText="1"/>
    </xf>
    <xf numFmtId="0" fontId="7" fillId="22" borderId="10" xfId="0" applyFont="1" applyFill="1" applyBorder="1" applyAlignment="1">
      <alignment horizontal="left" vertical="center"/>
    </xf>
    <xf numFmtId="0" fontId="7" fillId="22" borderId="3" xfId="0" applyFont="1" applyFill="1" applyBorder="1" applyAlignment="1">
      <alignment horizontal="center" vertical="center" wrapText="1"/>
    </xf>
    <xf numFmtId="0" fontId="7" fillId="22" borderId="1" xfId="0" applyFont="1" applyFill="1" applyBorder="1" applyAlignment="1">
      <alignment horizontal="center" vertical="center" wrapText="1"/>
    </xf>
    <xf numFmtId="0" fontId="13" fillId="22" borderId="13" xfId="0" applyFont="1" applyFill="1" applyBorder="1"/>
    <xf numFmtId="0" fontId="7" fillId="22" borderId="0" xfId="0" applyFont="1" applyFill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13" fillId="11" borderId="13" xfId="0" applyFont="1" applyFill="1" applyBorder="1"/>
    <xf numFmtId="0" fontId="7" fillId="13" borderId="1" xfId="0" applyFont="1" applyFill="1" applyBorder="1" applyAlignment="1">
      <alignment horizontal="center" vertical="center" wrapText="1"/>
    </xf>
    <xf numFmtId="0" fontId="13" fillId="13" borderId="13" xfId="0" applyFont="1" applyFill="1" applyBorder="1"/>
    <xf numFmtId="0" fontId="7" fillId="14" borderId="1" xfId="0" applyFont="1" applyFill="1" applyBorder="1" applyAlignment="1">
      <alignment horizontal="center" vertical="center" wrapText="1"/>
    </xf>
    <xf numFmtId="0" fontId="13" fillId="14" borderId="13" xfId="0" applyFont="1" applyFill="1" applyBorder="1"/>
    <xf numFmtId="0" fontId="7" fillId="20" borderId="10" xfId="0" applyFont="1" applyFill="1" applyBorder="1" applyAlignment="1">
      <alignment horizontal="center" vertical="center" wrapText="1"/>
    </xf>
    <xf numFmtId="0" fontId="7" fillId="20" borderId="10" xfId="0" applyFont="1" applyFill="1" applyBorder="1" applyAlignment="1">
      <alignment horizontal="left" vertical="center"/>
    </xf>
    <xf numFmtId="0" fontId="7" fillId="20" borderId="3" xfId="0" applyFont="1" applyFill="1" applyBorder="1" applyAlignment="1">
      <alignment horizontal="center" vertical="center" wrapText="1"/>
    </xf>
    <xf numFmtId="0" fontId="7" fillId="20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6" fillId="0" borderId="15" xfId="0" applyFont="1" applyBorder="1" applyAlignment="1">
      <alignment horizontal="center"/>
    </xf>
    <xf numFmtId="0" fontId="17" fillId="23" borderId="15" xfId="0" applyFont="1" applyFill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3" fontId="19" fillId="23" borderId="15" xfId="0" applyNumberFormat="1" applyFont="1" applyFill="1" applyBorder="1" applyAlignment="1">
      <alignment horizontal="left" vertical="center"/>
    </xf>
    <xf numFmtId="3" fontId="19" fillId="23" borderId="15" xfId="0" applyNumberFormat="1" applyFont="1" applyFill="1" applyBorder="1" applyAlignment="1">
      <alignment horizontal="right" vertical="center"/>
    </xf>
    <xf numFmtId="0" fontId="16" fillId="23" borderId="15" xfId="0" applyFont="1" applyFill="1" applyBorder="1" applyAlignment="1">
      <alignment horizontal="center"/>
    </xf>
    <xf numFmtId="0" fontId="19" fillId="23" borderId="15" xfId="0" applyFont="1" applyFill="1" applyBorder="1" applyAlignment="1">
      <alignment horizontal="left" vertical="center"/>
    </xf>
    <xf numFmtId="0" fontId="19" fillId="23" borderId="15" xfId="0" applyFont="1" applyFill="1" applyBorder="1" applyAlignment="1">
      <alignment horizontal="right" vertical="center"/>
    </xf>
    <xf numFmtId="0" fontId="18" fillId="0" borderId="15" xfId="0" applyFont="1" applyBorder="1" applyAlignment="1">
      <alignment horizontal="center" vertical="center" wrapText="1"/>
    </xf>
    <xf numFmtId="165" fontId="19" fillId="23" borderId="15" xfId="0" applyNumberFormat="1" applyFont="1" applyFill="1" applyBorder="1" applyAlignment="1">
      <alignment horizontal="center" vertical="center"/>
    </xf>
    <xf numFmtId="0" fontId="19" fillId="10" borderId="15" xfId="0" applyFont="1" applyFill="1" applyBorder="1" applyAlignment="1">
      <alignment horizontal="center" vertical="center"/>
    </xf>
    <xf numFmtId="0" fontId="20" fillId="0" borderId="15" xfId="0" applyFont="1" applyBorder="1" applyAlignment="1">
      <alignment horizontal="center" wrapText="1"/>
    </xf>
    <xf numFmtId="0" fontId="21" fillId="0" borderId="15" xfId="0" applyFont="1" applyBorder="1" applyAlignment="1">
      <alignment horizontal="center"/>
    </xf>
    <xf numFmtId="0" fontId="19" fillId="23" borderId="15" xfId="0" applyFont="1" applyFill="1" applyBorder="1" applyAlignment="1">
      <alignment horizontal="center" vertical="center"/>
    </xf>
    <xf numFmtId="0" fontId="8" fillId="23" borderId="15" xfId="0" applyFont="1" applyFill="1" applyBorder="1"/>
    <xf numFmtId="0" fontId="22" fillId="0" borderId="15" xfId="0" applyFont="1" applyBorder="1" applyAlignment="1">
      <alignment horizontal="center" wrapText="1"/>
    </xf>
    <xf numFmtId="166" fontId="23" fillId="23" borderId="15" xfId="0" applyNumberFormat="1" applyFont="1" applyFill="1" applyBorder="1" applyAlignment="1">
      <alignment horizontal="left" vertical="center"/>
    </xf>
    <xf numFmtId="0" fontId="23" fillId="23" borderId="15" xfId="0" applyFont="1" applyFill="1" applyBorder="1" applyAlignment="1">
      <alignment horizontal="right" vertical="center"/>
    </xf>
    <xf numFmtId="4" fontId="23" fillId="23" borderId="15" xfId="0" applyNumberFormat="1" applyFont="1" applyFill="1" applyBorder="1" applyAlignment="1">
      <alignment horizontal="left" vertical="center"/>
    </xf>
    <xf numFmtId="0" fontId="23" fillId="23" borderId="15" xfId="0" applyFont="1" applyFill="1" applyBorder="1" applyAlignment="1">
      <alignment horizontal="left" vertical="center"/>
    </xf>
    <xf numFmtId="0" fontId="24" fillId="0" borderId="0" xfId="0" applyFont="1"/>
    <xf numFmtId="0" fontId="10" fillId="0" borderId="0" xfId="0" applyFont="1" applyAlignment="1">
      <alignment horizontal="center"/>
    </xf>
    <xf numFmtId="0" fontId="10" fillId="0" borderId="0" xfId="0" applyFont="1"/>
    <xf numFmtId="0" fontId="12" fillId="0" borderId="0" xfId="0" applyFont="1" applyAlignment="1">
      <alignment horizontal="righ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/>
    <xf numFmtId="0" fontId="10" fillId="0" borderId="0" xfId="0" applyFont="1" applyAlignment="1">
      <alignment horizontal="right"/>
    </xf>
    <xf numFmtId="0" fontId="10" fillId="0" borderId="0" xfId="0" applyFont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0" fillId="0" borderId="0" xfId="0"/>
    <xf numFmtId="0" fontId="6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0" fillId="9" borderId="5" xfId="0" applyFont="1" applyFill="1" applyBorder="1" applyAlignment="1">
      <alignment horizontal="center"/>
    </xf>
    <xf numFmtId="0" fontId="2" fillId="0" borderId="7" xfId="0" applyFont="1" applyBorder="1"/>
    <xf numFmtId="0" fontId="12" fillId="11" borderId="11" xfId="0" applyFont="1" applyFill="1" applyBorder="1" applyAlignment="1">
      <alignment horizontal="center"/>
    </xf>
    <xf numFmtId="0" fontId="2" fillId="12" borderId="7" xfId="0" applyFont="1" applyFill="1" applyBorder="1"/>
    <xf numFmtId="0" fontId="12" fillId="13" borderId="11" xfId="0" applyFont="1" applyFill="1" applyBorder="1" applyAlignment="1">
      <alignment horizontal="center"/>
    </xf>
    <xf numFmtId="0" fontId="4" fillId="11" borderId="9" xfId="0" applyFont="1" applyFill="1" applyBorder="1" applyAlignment="1">
      <alignment horizontal="center" vertical="center" wrapText="1"/>
    </xf>
    <xf numFmtId="0" fontId="2" fillId="12" borderId="12" xfId="0" applyFont="1" applyFill="1" applyBorder="1"/>
    <xf numFmtId="0" fontId="4" fillId="13" borderId="9" xfId="0" applyFont="1" applyFill="1" applyBorder="1" applyAlignment="1">
      <alignment horizontal="center" vertical="center" wrapText="1"/>
    </xf>
    <xf numFmtId="0" fontId="12" fillId="14" borderId="11" xfId="0" applyFont="1" applyFill="1" applyBorder="1" applyAlignment="1">
      <alignment horizontal="center"/>
    </xf>
    <xf numFmtId="0" fontId="12" fillId="15" borderId="11" xfId="0" applyFont="1" applyFill="1" applyBorder="1" applyAlignment="1">
      <alignment horizontal="center"/>
    </xf>
    <xf numFmtId="0" fontId="4" fillId="18" borderId="9" xfId="0" applyFont="1" applyFill="1" applyBorder="1" applyAlignment="1">
      <alignment horizontal="center" vertical="center" wrapText="1"/>
    </xf>
    <xf numFmtId="0" fontId="4" fillId="19" borderId="9" xfId="0" applyFont="1" applyFill="1" applyBorder="1" applyAlignment="1">
      <alignment horizontal="center" vertical="center" wrapText="1"/>
    </xf>
    <xf numFmtId="0" fontId="4" fillId="14" borderId="9" xfId="0" applyFont="1" applyFill="1" applyBorder="1" applyAlignment="1">
      <alignment horizontal="center" vertical="center" wrapText="1"/>
    </xf>
    <xf numFmtId="0" fontId="4" fillId="15" borderId="9" xfId="0" applyFont="1" applyFill="1" applyBorder="1" applyAlignment="1">
      <alignment horizontal="center" vertical="center" wrapText="1"/>
    </xf>
    <xf numFmtId="0" fontId="4" fillId="16" borderId="9" xfId="0" applyFont="1" applyFill="1" applyBorder="1" applyAlignment="1">
      <alignment horizontal="center" vertical="center" wrapText="1"/>
    </xf>
    <xf numFmtId="0" fontId="4" fillId="17" borderId="9" xfId="0" applyFont="1" applyFill="1" applyBorder="1" applyAlignment="1">
      <alignment horizontal="center" vertical="center" wrapText="1"/>
    </xf>
    <xf numFmtId="0" fontId="12" fillId="19" borderId="11" xfId="0" applyFont="1" applyFill="1" applyBorder="1" applyAlignment="1">
      <alignment horizontal="center"/>
    </xf>
    <xf numFmtId="0" fontId="12" fillId="16" borderId="11" xfId="0" applyFont="1" applyFill="1" applyBorder="1" applyAlignment="1">
      <alignment horizontal="center"/>
    </xf>
    <xf numFmtId="0" fontId="12" fillId="17" borderId="11" xfId="0" applyFont="1" applyFill="1" applyBorder="1" applyAlignment="1">
      <alignment horizontal="center"/>
    </xf>
    <xf numFmtId="0" fontId="12" fillId="18" borderId="11" xfId="0" applyFont="1" applyFill="1" applyBorder="1" applyAlignment="1">
      <alignment horizontal="center"/>
    </xf>
    <xf numFmtId="0" fontId="4" fillId="12" borderId="9" xfId="0" applyFont="1" applyFill="1" applyBorder="1" applyAlignment="1">
      <alignment horizontal="center" vertical="center" wrapText="1"/>
    </xf>
    <xf numFmtId="0" fontId="2" fillId="0" borderId="12" xfId="0" applyFont="1" applyBorder="1"/>
    <xf numFmtId="0" fontId="10" fillId="9" borderId="13" xfId="0" applyFont="1" applyFill="1" applyBorder="1" applyAlignment="1">
      <alignment horizontal="center"/>
    </xf>
    <xf numFmtId="0" fontId="2" fillId="0" borderId="8" xfId="0" applyFont="1" applyBorder="1"/>
    <xf numFmtId="0" fontId="12" fillId="21" borderId="6" xfId="0" applyFont="1" applyFill="1" applyBorder="1" applyAlignment="1">
      <alignment horizontal="center"/>
    </xf>
    <xf numFmtId="0" fontId="2" fillId="12" borderId="8" xfId="0" applyFont="1" applyFill="1" applyBorder="1"/>
    <xf numFmtId="0" fontId="12" fillId="22" borderId="6" xfId="0" applyFont="1" applyFill="1" applyBorder="1" applyAlignment="1">
      <alignment horizontal="center"/>
    </xf>
    <xf numFmtId="0" fontId="12" fillId="11" borderId="6" xfId="0" applyFont="1" applyFill="1" applyBorder="1" applyAlignment="1">
      <alignment horizontal="center"/>
    </xf>
    <xf numFmtId="0" fontId="4" fillId="21" borderId="9" xfId="0" applyFont="1" applyFill="1" applyBorder="1" applyAlignment="1">
      <alignment horizontal="center" vertical="center" wrapText="1"/>
    </xf>
    <xf numFmtId="0" fontId="4" fillId="22" borderId="9" xfId="0" applyFont="1" applyFill="1" applyBorder="1" applyAlignment="1">
      <alignment horizontal="center" vertical="center" wrapText="1"/>
    </xf>
    <xf numFmtId="0" fontId="12" fillId="13" borderId="6" xfId="0" applyFont="1" applyFill="1" applyBorder="1" applyAlignment="1">
      <alignment horizontal="center"/>
    </xf>
    <xf numFmtId="0" fontId="12" fillId="14" borderId="6" xfId="0" applyFont="1" applyFill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23" borderId="14" xfId="0" applyFont="1" applyFill="1" applyBorder="1" applyAlignment="1">
      <alignment horizontal="center" vertical="center"/>
    </xf>
    <xf numFmtId="0" fontId="2" fillId="0" borderId="16" xfId="0" applyFont="1" applyBorder="1"/>
    <xf numFmtId="0" fontId="2" fillId="0" borderId="17" xfId="0" applyFont="1" applyBorder="1"/>
    <xf numFmtId="0" fontId="14" fillId="23" borderId="14" xfId="0" applyFont="1" applyFill="1" applyBorder="1" applyAlignment="1">
      <alignment horizontal="center" vertical="center"/>
    </xf>
    <xf numFmtId="0" fontId="16" fillId="23" borderId="14" xfId="0" applyFont="1" applyFill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/>
    <xf numFmtId="0" fontId="10" fillId="10" borderId="0" xfId="0" applyFont="1" applyFill="1" applyAlignment="1">
      <alignment horizontal="left"/>
    </xf>
  </cellXfs>
  <cellStyles count="1">
    <cellStyle name="Normalny" xfId="0" builtinId="0"/>
  </cellStyles>
  <dxfs count="4"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5" Type="http://schemas.openxmlformats.org/officeDocument/2006/relationships/image" Target="../media/image1.jp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7620000" cy="76200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0</xdr:row>
      <xdr:rowOff>0</xdr:rowOff>
    </xdr:from>
    <xdr:ext cx="6810375" cy="76200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2</xdr:row>
      <xdr:rowOff>0</xdr:rowOff>
    </xdr:from>
    <xdr:ext cx="161925" cy="1905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</xdr:row>
      <xdr:rowOff>0</xdr:rowOff>
    </xdr:from>
    <xdr:ext cx="190500" cy="19050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</xdr:row>
      <xdr:rowOff>0</xdr:rowOff>
    </xdr:from>
    <xdr:ext cx="171450" cy="190500"/>
    <xdr:pic>
      <xdr:nvPicPr>
        <xdr:cNvPr id="4" name="image4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71450" cy="190500"/>
    <xdr:pic>
      <xdr:nvPicPr>
        <xdr:cNvPr id="5" name="image5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90500" cy="190500"/>
    <xdr:pic>
      <xdr:nvPicPr>
        <xdr:cNvPr id="6" name="image3.jpg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989"/>
  <sheetViews>
    <sheetView tabSelected="1" workbookViewId="0">
      <pane ySplit="6" topLeftCell="A7" activePane="bottomLeft" state="frozen"/>
      <selection pane="bottomLeft" activeCell="F10" sqref="F10"/>
    </sheetView>
  </sheetViews>
  <sheetFormatPr defaultColWidth="14.44140625" defaultRowHeight="15" customHeight="1" x14ac:dyDescent="0.3"/>
  <cols>
    <col min="1" max="1" width="6" customWidth="1"/>
    <col min="2" max="2" width="27.44140625" customWidth="1"/>
    <col min="3" max="3" width="6" customWidth="1"/>
    <col min="4" max="7" width="10" customWidth="1"/>
    <col min="8" max="8" width="10" hidden="1" customWidth="1"/>
    <col min="9" max="19" width="10" customWidth="1"/>
    <col min="20" max="22" width="6" customWidth="1"/>
    <col min="23" max="23" width="10" hidden="1" customWidth="1"/>
    <col min="24" max="24" width="12" customWidth="1"/>
    <col min="25" max="25" width="10" hidden="1" customWidth="1"/>
    <col min="26" max="27" width="15" customWidth="1"/>
  </cols>
  <sheetData>
    <row r="1" spans="1:27" ht="21" customHeight="1" x14ac:dyDescent="0.3">
      <c r="A1" s="137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</row>
    <row r="2" spans="1:27" ht="14.25" customHeight="1" x14ac:dyDescent="0.3">
      <c r="A2" s="139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</row>
    <row r="3" spans="1:27" ht="14.25" customHeight="1" x14ac:dyDescent="0.3">
      <c r="A3" s="1" t="s">
        <v>2</v>
      </c>
      <c r="B3" s="1" t="s">
        <v>117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34" t="s">
        <v>3</v>
      </c>
      <c r="U3" s="135"/>
      <c r="V3" s="135"/>
      <c r="W3" s="140">
        <v>45528</v>
      </c>
      <c r="X3" s="135"/>
      <c r="Y3" s="2" t="s">
        <v>4</v>
      </c>
      <c r="Z3" s="2" t="s">
        <v>5</v>
      </c>
      <c r="AA3" s="3" t="s">
        <v>6</v>
      </c>
    </row>
    <row r="4" spans="1:27" ht="14.25" customHeight="1" x14ac:dyDescent="0.3">
      <c r="A4" s="1" t="s">
        <v>7</v>
      </c>
      <c r="B4" s="1" t="s">
        <v>118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34" t="s">
        <v>8</v>
      </c>
      <c r="U4" s="135"/>
      <c r="V4" s="135"/>
      <c r="W4" s="141" t="s">
        <v>9</v>
      </c>
      <c r="X4" s="135"/>
      <c r="Y4" s="2" t="s">
        <v>10</v>
      </c>
      <c r="Z4" s="2">
        <f>IF(Z3="Regional",1.5,IF(Z3="Conference",2,1))</f>
        <v>1</v>
      </c>
      <c r="AA4" s="3" t="s">
        <v>11</v>
      </c>
    </row>
    <row r="5" spans="1:27" ht="14.25" customHeight="1" x14ac:dyDescent="0.3">
      <c r="A5" s="134" t="s">
        <v>12</v>
      </c>
      <c r="B5" s="134" t="s">
        <v>13</v>
      </c>
      <c r="C5" s="134" t="s">
        <v>14</v>
      </c>
      <c r="D5" s="134" t="s">
        <v>15</v>
      </c>
      <c r="E5" s="135"/>
      <c r="F5" s="135"/>
      <c r="G5" s="135"/>
      <c r="H5" s="135"/>
      <c r="I5" s="134" t="s">
        <v>16</v>
      </c>
      <c r="J5" s="135"/>
      <c r="K5" s="135"/>
      <c r="L5" s="135"/>
      <c r="M5" s="135"/>
      <c r="N5" s="134" t="s">
        <v>17</v>
      </c>
      <c r="O5" s="135"/>
      <c r="P5" s="135"/>
      <c r="Q5" s="135"/>
      <c r="R5" s="135"/>
      <c r="S5" s="135"/>
      <c r="T5" s="134" t="s">
        <v>18</v>
      </c>
      <c r="U5" s="135"/>
      <c r="V5" s="135"/>
      <c r="W5" s="134" t="s">
        <v>19</v>
      </c>
      <c r="X5" s="136" t="s">
        <v>20</v>
      </c>
      <c r="Y5" s="134" t="s">
        <v>21</v>
      </c>
      <c r="Z5" s="134" t="s">
        <v>22</v>
      </c>
      <c r="AA5" s="2"/>
    </row>
    <row r="6" spans="1:27" ht="14.25" customHeight="1" x14ac:dyDescent="0.3">
      <c r="A6" s="135"/>
      <c r="B6" s="135"/>
      <c r="C6" s="135"/>
      <c r="D6" s="4" t="s">
        <v>23</v>
      </c>
      <c r="E6" s="4" t="s">
        <v>24</v>
      </c>
      <c r="F6" s="4" t="s">
        <v>25</v>
      </c>
      <c r="G6" s="4" t="s">
        <v>26</v>
      </c>
      <c r="H6" s="4" t="s">
        <v>27</v>
      </c>
      <c r="I6" s="4" t="s">
        <v>23</v>
      </c>
      <c r="J6" s="4" t="s">
        <v>28</v>
      </c>
      <c r="K6" s="4" t="s">
        <v>24</v>
      </c>
      <c r="L6" s="4" t="s">
        <v>25</v>
      </c>
      <c r="M6" s="4" t="s">
        <v>26</v>
      </c>
      <c r="N6" s="4" t="s">
        <v>29</v>
      </c>
      <c r="O6" s="4" t="s">
        <v>30</v>
      </c>
      <c r="P6" s="4" t="s">
        <v>31</v>
      </c>
      <c r="Q6" s="4" t="s">
        <v>32</v>
      </c>
      <c r="R6" s="4" t="s">
        <v>33</v>
      </c>
      <c r="S6" s="4" t="s">
        <v>34</v>
      </c>
      <c r="T6" s="5" t="s">
        <v>35</v>
      </c>
      <c r="U6" s="6" t="s">
        <v>36</v>
      </c>
      <c r="V6" s="4" t="s">
        <v>25</v>
      </c>
      <c r="W6" s="135"/>
      <c r="X6" s="135"/>
      <c r="Y6" s="135"/>
      <c r="Z6" s="135"/>
      <c r="AA6" s="4"/>
    </row>
    <row r="7" spans="1:27" ht="14.25" customHeight="1" x14ac:dyDescent="0.3">
      <c r="A7" s="7">
        <v>3</v>
      </c>
      <c r="B7" s="7" t="s">
        <v>37</v>
      </c>
      <c r="C7" s="7" t="s">
        <v>38</v>
      </c>
      <c r="D7" s="7">
        <f>SUMIF(Pools!$B:$B,$A7,Pools!$J:$J)+SUMIF(brackets!$B:$B,$A7,brackets!$J:$J)</f>
        <v>4</v>
      </c>
      <c r="E7" s="7">
        <f>SUMIF(Pools!$B:$B,$A7,Pools!$K:$K)+SUMIF(brackets!$B:$B,$A7,brackets!$K:$K)</f>
        <v>0</v>
      </c>
      <c r="F7" s="7">
        <f t="shared" ref="F7:F34" si="0">SUM(D7:E7)</f>
        <v>4</v>
      </c>
      <c r="G7" s="8">
        <f t="shared" ref="G7:G34" si="1">IFERROR(D7/F7, 0)</f>
        <v>1</v>
      </c>
      <c r="H7" s="7" t="e">
        <f t="shared" ref="H7:H34" si="2">F7/C7</f>
        <v>#VALUE!</v>
      </c>
      <c r="I7" s="7">
        <f>SUMIF(Pools!$B:$B,$A7,Pools!$L:$L)+SUMIF(brackets!$B:$B,$A7,brackets!$L:$L)</f>
        <v>8</v>
      </c>
      <c r="J7" s="7">
        <f>SUMIF(Pools!$B:$B,$A7,Pools!$M:$M)+SUMIF(brackets!$B:$B,$A7,brackets!$M:$M)</f>
        <v>0</v>
      </c>
      <c r="K7" s="7">
        <f>SUMIF(Pools!$B:$B,$A7,Pools!$N:$N)+SUMIF(brackets!$B:$B,$A7,brackets!$N:$N)</f>
        <v>1</v>
      </c>
      <c r="L7" s="7">
        <f t="shared" ref="L7:L34" si="3">SUM(I7:K7)</f>
        <v>9</v>
      </c>
      <c r="M7" s="8">
        <f t="shared" ref="M7:M34" si="4">IFERROR(I7/L7, 0)</f>
        <v>0.88888888888888884</v>
      </c>
      <c r="N7" s="7">
        <f>SUMIF(Pools!$B:$B,$A7,Pools!$P:$P)+SUMIF(brackets!$B:$B,$A7,brackets!$P:$P)</f>
        <v>29</v>
      </c>
      <c r="O7" s="9">
        <f t="shared" ref="O7:O34" si="5">IFERROR(N7/L7, 0)</f>
        <v>3.2222222222222223</v>
      </c>
      <c r="P7" s="7">
        <f>SUMIF(Pools!$B:$B,$A7,Pools!$Q:$Q)+SUMIF(brackets!$B:$B,$A7,brackets!$Q:$Q)</f>
        <v>41</v>
      </c>
      <c r="Q7" s="9">
        <f t="shared" ref="Q7:Q34" si="6">IFERROR(P7/L7, 0)</f>
        <v>4.5555555555555554</v>
      </c>
      <c r="R7" s="7">
        <f t="shared" ref="R7:R34" si="7">P7-N7</f>
        <v>12</v>
      </c>
      <c r="S7" s="9">
        <f t="shared" ref="S7:S34" si="8">IFERROR(((N7*2) + (P7*1))/(L7*5),0)</f>
        <v>2.2000000000000002</v>
      </c>
      <c r="T7" s="7">
        <f>SUMIF(Pools!$B:$B,$A7,Pools!$S:$S)+SUMIF(brackets!$B:$B,$A7,brackets!$S:$S)</f>
        <v>0</v>
      </c>
      <c r="U7" s="7">
        <f>SUMIF(Pools!$B:$B,$A7,Pools!$T:$T)+SUMIF(brackets!$B:$B,$A7,brackets!$T:$T)</f>
        <v>0</v>
      </c>
      <c r="V7" s="7">
        <f t="shared" ref="V7:V34" si="9">T7+(2*U7)</f>
        <v>0</v>
      </c>
      <c r="W7" s="7">
        <f>SUMIF(Pools!$B:$B, $A7, Pools!$J:$J) + (SUMIF(brackets!$B:$B, $A7, brackets!$J:$J) * 2)</f>
        <v>4</v>
      </c>
      <c r="X7" s="7">
        <f t="shared" ref="X7:X34" si="10">IFERROR(COUNTIFS($W$7:$W$87,"&gt;"&amp;W7)+COUNTIFS($W$7:$W$87,W7,$D$7:$D$87,"&gt;"&amp;D7)+COUNTIFS($W$7:$W$87,W7,$D$7:$D$87,D7,$M$7:$M$87,"&gt;"&amp;M7)+COUNTIFS($W$7:$W$87,W7,$D$7:$D$87,D7,$M$7:$M$87,M7,$S$7:$S$87,"&gt;"&amp;S7)+COUNTIFS($W$7:$W$87,W7,$D$7:$D$87,D7,$M$7:$M$87,M7,$S$7:$S$87,S7,$V$7:$V$87,"&lt;"&amp;V7),"NA")+1</f>
        <v>1</v>
      </c>
      <c r="Y7" s="7"/>
      <c r="Z7" s="7">
        <f t="shared" ref="Z7:Z34" si="11">IF(X7=3,W7+2,IF(X7=2,W7+4,IF(X7=1,W7+6,W7))) * $Z$4</f>
        <v>10</v>
      </c>
      <c r="AA7" s="10"/>
    </row>
    <row r="8" spans="1:27" ht="14.25" customHeight="1" x14ac:dyDescent="0.3">
      <c r="A8" s="7">
        <v>1</v>
      </c>
      <c r="B8" s="7" t="s">
        <v>39</v>
      </c>
      <c r="C8" s="7" t="s">
        <v>38</v>
      </c>
      <c r="D8" s="7">
        <f>SUMIF(Pools!$B:$B,$A8,Pools!$J:$J)+SUMIF(brackets!$B:$B,$A8,brackets!$J:$J)</f>
        <v>3</v>
      </c>
      <c r="E8" s="7">
        <f>SUMIF(Pools!$B:$B,$A8,Pools!$K:$K)+SUMIF(brackets!$B:$B,$A8,brackets!$K:$K)</f>
        <v>1</v>
      </c>
      <c r="F8" s="7">
        <f t="shared" si="0"/>
        <v>4</v>
      </c>
      <c r="G8" s="8">
        <f t="shared" si="1"/>
        <v>0.75</v>
      </c>
      <c r="H8" s="7" t="e">
        <f t="shared" si="2"/>
        <v>#VALUE!</v>
      </c>
      <c r="I8" s="7">
        <f>SUMIF(Pools!$B:$B,$A8,Pools!$L:$L)+SUMIF(brackets!$B:$B,$A8,brackets!$L:$L)</f>
        <v>7</v>
      </c>
      <c r="J8" s="7">
        <f>SUMIF(Pools!$B:$B,$A8,Pools!$M:$M)+SUMIF(brackets!$B:$B,$A8,brackets!$M:$M)</f>
        <v>1</v>
      </c>
      <c r="K8" s="7">
        <f>SUMIF(Pools!$B:$B,$A8,Pools!$N:$N)+SUMIF(brackets!$B:$B,$A8,brackets!$N:$N)</f>
        <v>2</v>
      </c>
      <c r="L8" s="7">
        <f t="shared" si="3"/>
        <v>10</v>
      </c>
      <c r="M8" s="8">
        <f t="shared" si="4"/>
        <v>0.7</v>
      </c>
      <c r="N8" s="7">
        <f>SUMIF(Pools!$B:$B,$A8,Pools!$P:$P)+SUMIF(brackets!$B:$B,$A8,brackets!$P:$P)</f>
        <v>26</v>
      </c>
      <c r="O8" s="9">
        <f t="shared" si="5"/>
        <v>2.6</v>
      </c>
      <c r="P8" s="7">
        <f>SUMIF(Pools!$B:$B,$A8,Pools!$Q:$Q)+SUMIF(brackets!$B:$B,$A8,brackets!$Q:$Q)</f>
        <v>47</v>
      </c>
      <c r="Q8" s="9">
        <f t="shared" si="6"/>
        <v>4.7</v>
      </c>
      <c r="R8" s="7">
        <f t="shared" si="7"/>
        <v>21</v>
      </c>
      <c r="S8" s="9">
        <f t="shared" si="8"/>
        <v>1.98</v>
      </c>
      <c r="T8" s="7">
        <f>SUMIF(Pools!$B:$B,$A9,Pools!$S:$S)+SUMIF(brackets!$B:$B,$A9,brackets!$S:$S)</f>
        <v>0</v>
      </c>
      <c r="U8" s="7">
        <f>SUMIF(Pools!$B:$B,$A8,Pools!$T:$T)+SUMIF(brackets!$B:$B,$A8,brackets!$T:$T)</f>
        <v>0</v>
      </c>
      <c r="V8" s="7">
        <f t="shared" si="9"/>
        <v>0</v>
      </c>
      <c r="W8" s="7">
        <f>SUMIF(Pools!$B:$B, $A8, Pools!$J:$J) + (SUMIF(brackets!$B:$B, $A8, brackets!$J:$J) * 2)</f>
        <v>3</v>
      </c>
      <c r="X8" s="7">
        <f t="shared" si="10"/>
        <v>2</v>
      </c>
      <c r="Y8" s="7"/>
      <c r="Z8" s="7">
        <f t="shared" si="11"/>
        <v>7</v>
      </c>
      <c r="AA8" s="10"/>
    </row>
    <row r="9" spans="1:27" ht="14.25" customHeight="1" x14ac:dyDescent="0.3">
      <c r="A9" s="7">
        <v>4</v>
      </c>
      <c r="B9" s="7" t="s">
        <v>40</v>
      </c>
      <c r="C9" s="7" t="s">
        <v>38</v>
      </c>
      <c r="D9" s="7">
        <f>SUMIF(Pools!$B:$B,$A9,Pools!$J:$J)+SUMIF(brackets!$B:$B,$A9,brackets!$J:$J)</f>
        <v>2</v>
      </c>
      <c r="E9" s="7">
        <f>SUMIF(Pools!$B:$B,$A9,Pools!$K:$K)+SUMIF(brackets!$B:$B,$A9,brackets!$K:$K)</f>
        <v>2</v>
      </c>
      <c r="F9" s="7">
        <f t="shared" si="0"/>
        <v>4</v>
      </c>
      <c r="G9" s="8">
        <f t="shared" si="1"/>
        <v>0.5</v>
      </c>
      <c r="H9" s="7" t="e">
        <f t="shared" si="2"/>
        <v>#VALUE!</v>
      </c>
      <c r="I9" s="7">
        <f>SUMIF(Pools!$B:$B,$A9,Pools!$L:$L)+SUMIF(brackets!$B:$B,$A9,brackets!$L:$L)</f>
        <v>4</v>
      </c>
      <c r="J9" s="7">
        <f>SUMIF(Pools!$B:$B,$A9,Pools!$M:$M)+SUMIF(brackets!$B:$B,$A9,brackets!$M:$M)</f>
        <v>0</v>
      </c>
      <c r="K9" s="7">
        <f>SUMIF(Pools!$B:$B,$A9,Pools!$N:$N)+SUMIF(brackets!$B:$B,$A9,brackets!$N:$N)</f>
        <v>6</v>
      </c>
      <c r="L9" s="7">
        <f t="shared" si="3"/>
        <v>10</v>
      </c>
      <c r="M9" s="8">
        <f t="shared" si="4"/>
        <v>0.4</v>
      </c>
      <c r="N9" s="7">
        <f>SUMIF(Pools!$B:$B,$A9,Pools!$P:$P)+SUMIF(brackets!$B:$B,$A9,brackets!$P:$P)</f>
        <v>15</v>
      </c>
      <c r="O9" s="9">
        <f t="shared" si="5"/>
        <v>1.5</v>
      </c>
      <c r="P9" s="7">
        <f>SUMIF(Pools!$B:$B,$A9,Pools!$Q:$Q)+SUMIF(brackets!$B:$B,$A9,brackets!$Q:$Q)</f>
        <v>29</v>
      </c>
      <c r="Q9" s="9">
        <f t="shared" si="6"/>
        <v>2.9</v>
      </c>
      <c r="R9" s="7">
        <f t="shared" si="7"/>
        <v>14</v>
      </c>
      <c r="S9" s="9">
        <f t="shared" si="8"/>
        <v>1.18</v>
      </c>
      <c r="T9" s="7">
        <f>SUMIF(Pools!$B:$B,$A9,Pools!$S:$S)+SUMIF(brackets!$B:$B,$A9,brackets!$S:$S)</f>
        <v>0</v>
      </c>
      <c r="U9" s="7">
        <f>SUMIF(Pools!$B:$B,$A9,Pools!$T:$T)+SUMIF(brackets!$B:$B,$A9,brackets!$T:$T)</f>
        <v>0</v>
      </c>
      <c r="V9" s="7">
        <f t="shared" si="9"/>
        <v>0</v>
      </c>
      <c r="W9" s="7">
        <f>SUMIF(Pools!$B:$B, $A9, Pools!$J:$J) + (SUMIF(brackets!$B:$B, $A9, brackets!$J:$J) * 2)</f>
        <v>2</v>
      </c>
      <c r="X9" s="7">
        <f t="shared" si="10"/>
        <v>3</v>
      </c>
      <c r="Y9" s="7"/>
      <c r="Z9" s="7">
        <f t="shared" si="11"/>
        <v>4</v>
      </c>
      <c r="AA9" s="10"/>
    </row>
    <row r="10" spans="1:27" ht="14.25" customHeight="1" x14ac:dyDescent="0.3">
      <c r="A10" s="7">
        <v>2</v>
      </c>
      <c r="B10" s="7" t="s">
        <v>41</v>
      </c>
      <c r="C10" s="7" t="s">
        <v>38</v>
      </c>
      <c r="D10" s="7">
        <f>SUMIF(Pools!$B:$B,$A10,Pools!$J:$J)+SUMIF(brackets!$B:$B,$A10,brackets!$J:$J)</f>
        <v>1</v>
      </c>
      <c r="E10" s="7">
        <f>SUMIF(Pools!$B:$B,$A10,Pools!$K:$K)+SUMIF(brackets!$B:$B,$A10,brackets!$K:$K)</f>
        <v>3</v>
      </c>
      <c r="F10" s="7">
        <f t="shared" si="0"/>
        <v>4</v>
      </c>
      <c r="G10" s="8">
        <f t="shared" si="1"/>
        <v>0.25</v>
      </c>
      <c r="H10" s="7" t="e">
        <f t="shared" si="2"/>
        <v>#VALUE!</v>
      </c>
      <c r="I10" s="7">
        <f>SUMIF(Pools!$B:$B,$A10,Pools!$L:$L)+SUMIF(brackets!$B:$B,$A10,brackets!$L:$L)</f>
        <v>3</v>
      </c>
      <c r="J10" s="7">
        <f>SUMIF(Pools!$B:$B,$A10,Pools!$M:$M)+SUMIF(brackets!$B:$B,$A10,brackets!$M:$M)</f>
        <v>1</v>
      </c>
      <c r="K10" s="7">
        <f>SUMIF(Pools!$B:$B,$A10,Pools!$N:$N)+SUMIF(brackets!$B:$B,$A10,brackets!$N:$N)</f>
        <v>6</v>
      </c>
      <c r="L10" s="7">
        <f t="shared" si="3"/>
        <v>10</v>
      </c>
      <c r="M10" s="8">
        <f t="shared" si="4"/>
        <v>0.3</v>
      </c>
      <c r="N10" s="7">
        <f>SUMIF(Pools!$B:$B,$A10,Pools!$P:$P)+SUMIF(brackets!$B:$B,$A10,brackets!$P:$P)</f>
        <v>9</v>
      </c>
      <c r="O10" s="9">
        <f t="shared" si="5"/>
        <v>0.9</v>
      </c>
      <c r="P10" s="7">
        <f>SUMIF(Pools!$B:$B,$A10,Pools!$Q:$Q)+SUMIF(brackets!$B:$B,$A10,brackets!$Q:$Q)</f>
        <v>27</v>
      </c>
      <c r="Q10" s="9">
        <f t="shared" si="6"/>
        <v>2.7</v>
      </c>
      <c r="R10" s="7">
        <f t="shared" si="7"/>
        <v>18</v>
      </c>
      <c r="S10" s="9">
        <f t="shared" si="8"/>
        <v>0.9</v>
      </c>
      <c r="T10" s="7">
        <f>SUMIF(Pools!$B:$B,$A10,Pools!$S:$S)+SUMIF(brackets!$B:$B,$A10,brackets!$S:$S)</f>
        <v>0</v>
      </c>
      <c r="U10" s="7">
        <f>SUMIF(Pools!$B:$B,$A10,Pools!$T:$T)+SUMIF(brackets!$B:$B,$A10,brackets!$T:$T)</f>
        <v>0</v>
      </c>
      <c r="V10" s="7">
        <f t="shared" si="9"/>
        <v>0</v>
      </c>
      <c r="W10" s="7">
        <f>SUMIF(Pools!$B:$B, $A10, Pools!$J:$J) + (SUMIF(brackets!$B:$B, $A10, brackets!$J:$J) * 2)</f>
        <v>1</v>
      </c>
      <c r="X10" s="7">
        <f t="shared" si="10"/>
        <v>4</v>
      </c>
      <c r="Y10" s="7"/>
      <c r="Z10" s="7">
        <f t="shared" si="11"/>
        <v>1</v>
      </c>
      <c r="AA10" s="10"/>
    </row>
    <row r="11" spans="1:27" ht="14.25" customHeight="1" x14ac:dyDescent="0.3">
      <c r="A11" s="7">
        <v>5</v>
      </c>
      <c r="B11" s="7" t="s">
        <v>42</v>
      </c>
      <c r="C11" s="7" t="s">
        <v>38</v>
      </c>
      <c r="D11" s="7">
        <f>SUMIF(Pools!$B:$B,$A11,Pools!$J:$J)+SUMIF(brackets!$B:$B,$A11,brackets!$J:$J)</f>
        <v>0</v>
      </c>
      <c r="E11" s="7">
        <f>SUMIF(Pools!$B:$B,$A11,Pools!$K:$K)+SUMIF(brackets!$B:$B,$A11,brackets!$K:$K)</f>
        <v>4</v>
      </c>
      <c r="F11" s="7">
        <f t="shared" si="0"/>
        <v>4</v>
      </c>
      <c r="G11" s="8">
        <f t="shared" si="1"/>
        <v>0</v>
      </c>
      <c r="H11" s="7" t="e">
        <f t="shared" si="2"/>
        <v>#VALUE!</v>
      </c>
      <c r="I11" s="7">
        <f>SUMIF(Pools!$B:$B,$A11,Pools!$L:$L)+SUMIF(brackets!$B:$B,$A11,brackets!$L:$L)</f>
        <v>1</v>
      </c>
      <c r="J11" s="7">
        <f>SUMIF(Pools!$B:$B,$A11,Pools!$M:$M)+SUMIF(brackets!$B:$B,$A11,brackets!$M:$M)</f>
        <v>0</v>
      </c>
      <c r="K11" s="7">
        <f>SUMIF(Pools!$B:$B,$A11,Pools!$N:$N)+SUMIF(brackets!$B:$B,$A11,brackets!$N:$N)</f>
        <v>8</v>
      </c>
      <c r="L11" s="7">
        <f t="shared" si="3"/>
        <v>9</v>
      </c>
      <c r="M11" s="8">
        <f t="shared" si="4"/>
        <v>0.1111111111111111</v>
      </c>
      <c r="N11" s="7">
        <f>SUMIF(Pools!$B:$B,$A11,Pools!$P:$P)+SUMIF(brackets!$B:$B,$A11,brackets!$P:$P)</f>
        <v>2</v>
      </c>
      <c r="O11" s="9">
        <f t="shared" si="5"/>
        <v>0.22222222222222221</v>
      </c>
      <c r="P11" s="7">
        <f>SUMIF(Pools!$B:$B,$A11,Pools!$Q:$Q)+SUMIF(brackets!$B:$B,$A11,brackets!$Q:$Q)</f>
        <v>15</v>
      </c>
      <c r="Q11" s="9">
        <f t="shared" si="6"/>
        <v>1.6666666666666667</v>
      </c>
      <c r="R11" s="7">
        <f t="shared" si="7"/>
        <v>13</v>
      </c>
      <c r="S11" s="9">
        <f t="shared" si="8"/>
        <v>0.42222222222222222</v>
      </c>
      <c r="T11" s="7">
        <f>SUMIF(Pools!$B:$B,$A11,Pools!$S:$S)+SUMIF(brackets!$B:$B,$A11,brackets!$S:$S)</f>
        <v>0</v>
      </c>
      <c r="U11" s="7">
        <f>SUMIF(Pools!$B:$B,$A11,Pools!$T:$T)+SUMIF(brackets!$B:$B,$A11,brackets!$T:$T)</f>
        <v>0</v>
      </c>
      <c r="V11" s="7">
        <f t="shared" si="9"/>
        <v>0</v>
      </c>
      <c r="W11" s="7">
        <f>SUMIF(Pools!$B:$B, $A11, Pools!$J:$J) + (SUMIF(brackets!$B:$B, $A11, brackets!$J:$J) * 2)</f>
        <v>0</v>
      </c>
      <c r="X11" s="7">
        <f t="shared" si="10"/>
        <v>5</v>
      </c>
      <c r="Y11" s="7"/>
      <c r="Z11" s="7">
        <f t="shared" si="11"/>
        <v>0</v>
      </c>
      <c r="AA11" s="10"/>
    </row>
    <row r="12" spans="1:27" ht="14.25" customHeight="1" x14ac:dyDescent="0.3">
      <c r="A12" s="7">
        <v>6</v>
      </c>
      <c r="B12" s="7"/>
      <c r="C12" s="7" t="s">
        <v>38</v>
      </c>
      <c r="D12" s="7">
        <f>SUMIF(Pools!$B:$B,$A12,Pools!$J:$J)+SUMIF(brackets!$B:$B,$A12,brackets!$J:$J)</f>
        <v>0</v>
      </c>
      <c r="E12" s="7">
        <f>SUMIF(Pools!$B:$B,$A12,Pools!$K:$K)+SUMIF(brackets!$B:$B,$A12,brackets!$K:$K)</f>
        <v>0</v>
      </c>
      <c r="F12" s="7">
        <f t="shared" si="0"/>
        <v>0</v>
      </c>
      <c r="G12" s="8">
        <f t="shared" si="1"/>
        <v>0</v>
      </c>
      <c r="H12" s="7" t="e">
        <f t="shared" si="2"/>
        <v>#VALUE!</v>
      </c>
      <c r="I12" s="7">
        <f>SUMIF(Pools!$B:$B,$A12,Pools!$L:$L)+SUMIF(brackets!$B:$B,$A12,brackets!$L:$L)</f>
        <v>0</v>
      </c>
      <c r="J12" s="7">
        <f>SUMIF(Pools!$B:$B,$A12,Pools!$M:$M)+SUMIF(brackets!$B:$B,$A12,brackets!$M:$M)</f>
        <v>0</v>
      </c>
      <c r="K12" s="7">
        <f>SUMIF(Pools!$B:$B,$A12,Pools!$N:$N)+SUMIF(brackets!$B:$B,$A12,brackets!$N:$N)</f>
        <v>0</v>
      </c>
      <c r="L12" s="7">
        <f t="shared" si="3"/>
        <v>0</v>
      </c>
      <c r="M12" s="8">
        <f t="shared" si="4"/>
        <v>0</v>
      </c>
      <c r="N12" s="7">
        <f>SUMIF(Pools!$B:$B,$A12,Pools!$P:$P)+SUMIF(brackets!$B:$B,$A12,brackets!$P:$P)</f>
        <v>0</v>
      </c>
      <c r="O12" s="9">
        <f t="shared" si="5"/>
        <v>0</v>
      </c>
      <c r="P12" s="7">
        <f>SUMIF(Pools!$B:$B,$A12,Pools!$Q:$Q)+SUMIF(brackets!$B:$B,$A12,brackets!$Q:$Q)</f>
        <v>0</v>
      </c>
      <c r="Q12" s="9">
        <f t="shared" si="6"/>
        <v>0</v>
      </c>
      <c r="R12" s="7">
        <f t="shared" si="7"/>
        <v>0</v>
      </c>
      <c r="S12" s="9">
        <f t="shared" si="8"/>
        <v>0</v>
      </c>
      <c r="T12" s="7">
        <f>SUMIF(Pools!$B:$B,$A12,Pools!$S:$S)+SUMIF(brackets!$B:$B,$A12,brackets!$S:$S)</f>
        <v>0</v>
      </c>
      <c r="U12" s="7">
        <f>SUMIF(Pools!$B:$B,$A12,Pools!$T:$T)+SUMIF(brackets!$B:$B,$A12,brackets!$T:$T)</f>
        <v>0</v>
      </c>
      <c r="V12" s="7">
        <f t="shared" si="9"/>
        <v>0</v>
      </c>
      <c r="W12" s="7">
        <f>SUMIF(Pools!$B:$B, $A12, Pools!$J:$J) + (SUMIF(brackets!$B:$B, $A12, brackets!$J:$J) * 2)</f>
        <v>0</v>
      </c>
      <c r="X12" s="7">
        <f t="shared" si="10"/>
        <v>6</v>
      </c>
      <c r="Y12" s="7"/>
      <c r="Z12" s="7">
        <f t="shared" si="11"/>
        <v>0</v>
      </c>
      <c r="AA12" s="10"/>
    </row>
    <row r="13" spans="1:27" ht="14.25" customHeight="1" x14ac:dyDescent="0.3">
      <c r="A13" s="7">
        <v>7</v>
      </c>
      <c r="B13" s="7"/>
      <c r="C13" s="7" t="s">
        <v>38</v>
      </c>
      <c r="D13" s="7">
        <f>SUMIF(Pools!$B:$B,$A13,Pools!$J:$J)+SUMIF(brackets!$B:$B,$A13,brackets!$J:$J)</f>
        <v>0</v>
      </c>
      <c r="E13" s="7">
        <f>SUMIF(Pools!$B:$B,$A13,Pools!$K:$K)+SUMIF(brackets!$B:$B,$A13,brackets!$K:$K)</f>
        <v>0</v>
      </c>
      <c r="F13" s="7">
        <f t="shared" si="0"/>
        <v>0</v>
      </c>
      <c r="G13" s="8">
        <f t="shared" si="1"/>
        <v>0</v>
      </c>
      <c r="H13" s="7" t="e">
        <f t="shared" si="2"/>
        <v>#VALUE!</v>
      </c>
      <c r="I13" s="7">
        <f>SUMIF(Pools!$B:$B,$A13,Pools!$L:$L)+SUMIF(brackets!$B:$B,$A13,brackets!$L:$L)</f>
        <v>0</v>
      </c>
      <c r="J13" s="7">
        <f>SUMIF(Pools!$B:$B,$A13,Pools!$M:$M)+SUMIF(brackets!$B:$B,$A13,brackets!$M:$M)</f>
        <v>0</v>
      </c>
      <c r="K13" s="7">
        <f>SUMIF(Pools!$B:$B,$A13,Pools!$N:$N)+SUMIF(brackets!$B:$B,$A13,brackets!$N:$N)</f>
        <v>0</v>
      </c>
      <c r="L13" s="7">
        <f t="shared" si="3"/>
        <v>0</v>
      </c>
      <c r="M13" s="8">
        <f t="shared" si="4"/>
        <v>0</v>
      </c>
      <c r="N13" s="7">
        <f>SUMIF(Pools!$B:$B,$A13,Pools!$P:$P)+SUMIF(brackets!$B:$B,$A13,brackets!$P:$P)</f>
        <v>0</v>
      </c>
      <c r="O13" s="9">
        <f t="shared" si="5"/>
        <v>0</v>
      </c>
      <c r="P13" s="7">
        <f>SUMIF(Pools!$B:$B,$A13,Pools!$Q:$Q)+SUMIF(brackets!$B:$B,$A13,brackets!$Q:$Q)</f>
        <v>0</v>
      </c>
      <c r="Q13" s="9">
        <f t="shared" si="6"/>
        <v>0</v>
      </c>
      <c r="R13" s="7">
        <f t="shared" si="7"/>
        <v>0</v>
      </c>
      <c r="S13" s="9">
        <f t="shared" si="8"/>
        <v>0</v>
      </c>
      <c r="T13" s="7">
        <f>SUMIF(Pools!$B:$B,$A13,Pools!$S:$S)+SUMIF(brackets!$B:$B,$A13,brackets!$S:$S)</f>
        <v>0</v>
      </c>
      <c r="U13" s="7">
        <f>SUMIF(Pools!$B:$B,$A13,Pools!$T:$T)+SUMIF(brackets!$B:$B,$A13,brackets!$T:$T)</f>
        <v>0</v>
      </c>
      <c r="V13" s="7">
        <f t="shared" si="9"/>
        <v>0</v>
      </c>
      <c r="W13" s="7">
        <f>SUMIF(Pools!$B:$B, $A13, Pools!$J:$J) + (SUMIF(brackets!$B:$B, $A13, brackets!$J:$J) * 2)</f>
        <v>0</v>
      </c>
      <c r="X13" s="7">
        <f t="shared" si="10"/>
        <v>6</v>
      </c>
      <c r="Y13" s="7"/>
      <c r="Z13" s="7">
        <f t="shared" si="11"/>
        <v>0</v>
      </c>
      <c r="AA13" s="10"/>
    </row>
    <row r="14" spans="1:27" ht="14.25" customHeight="1" x14ac:dyDescent="0.3">
      <c r="A14" s="11">
        <v>8</v>
      </c>
      <c r="B14" s="11"/>
      <c r="C14" s="11" t="s">
        <v>43</v>
      </c>
      <c r="D14" s="11">
        <f>SUMIF(Pools!$B:$B,$A14,Pools!$J:$J)+SUMIF(brackets!$B:$B,$A14,brackets!$J:$J)</f>
        <v>0</v>
      </c>
      <c r="E14" s="11">
        <f>SUMIF(Pools!$B:$B,$A14,Pools!$K:$K)+SUMIF(brackets!$B:$B,$A14,brackets!$K:$K)</f>
        <v>0</v>
      </c>
      <c r="F14" s="11">
        <f t="shared" si="0"/>
        <v>0</v>
      </c>
      <c r="G14" s="12">
        <f t="shared" si="1"/>
        <v>0</v>
      </c>
      <c r="H14" s="11" t="e">
        <f t="shared" si="2"/>
        <v>#VALUE!</v>
      </c>
      <c r="I14" s="11">
        <f>SUMIF(Pools!$B:$B,$A14,Pools!$L:$L)+SUMIF(brackets!$B:$B,$A14,brackets!$L:$L)</f>
        <v>0</v>
      </c>
      <c r="J14" s="11">
        <f>SUMIF(Pools!$B:$B,$A14,Pools!$M:$M)+SUMIF(brackets!$B:$B,$A14,brackets!$M:$M)</f>
        <v>0</v>
      </c>
      <c r="K14" s="11">
        <f>SUMIF(Pools!$B:$B,$A14,Pools!$N:$N)+SUMIF(brackets!$B:$B,$A14,brackets!$N:$N)</f>
        <v>0</v>
      </c>
      <c r="L14" s="11">
        <f t="shared" si="3"/>
        <v>0</v>
      </c>
      <c r="M14" s="12">
        <f t="shared" si="4"/>
        <v>0</v>
      </c>
      <c r="N14" s="11">
        <f>SUMIF(Pools!$B:$B,$A14,Pools!$P:$P)+SUMIF(brackets!$B:$B,$A14,brackets!$P:$P)</f>
        <v>0</v>
      </c>
      <c r="O14" s="13">
        <f t="shared" si="5"/>
        <v>0</v>
      </c>
      <c r="P14" s="11">
        <f>SUMIF(Pools!$B:$B,$A14,Pools!$Q:$Q)+SUMIF(brackets!$B:$B,$A14,brackets!$Q:$Q)</f>
        <v>0</v>
      </c>
      <c r="Q14" s="13">
        <f t="shared" si="6"/>
        <v>0</v>
      </c>
      <c r="R14" s="11">
        <f t="shared" si="7"/>
        <v>0</v>
      </c>
      <c r="S14" s="13">
        <f t="shared" si="8"/>
        <v>0</v>
      </c>
      <c r="T14" s="11">
        <f>SUMIF(Pools!$B:$B,$A14,Pools!$S:$S)+SUMIF(brackets!$B:$B,$A14,brackets!$S:$S)</f>
        <v>0</v>
      </c>
      <c r="U14" s="11">
        <f>SUMIF(Pools!$B:$B,$A14,Pools!$T:$T)+SUMIF(brackets!$B:$B,$A14,brackets!$T:$T)</f>
        <v>0</v>
      </c>
      <c r="V14" s="11">
        <f t="shared" si="9"/>
        <v>0</v>
      </c>
      <c r="W14" s="11">
        <f>SUMIF(Pools!$B:$B, $A14, Pools!$J:$J) + (SUMIF(brackets!$B:$B, $A14, brackets!$J:$J) * 2)</f>
        <v>0</v>
      </c>
      <c r="X14" s="11">
        <f t="shared" si="10"/>
        <v>6</v>
      </c>
      <c r="Y14" s="11"/>
      <c r="Z14" s="11">
        <f t="shared" si="11"/>
        <v>0</v>
      </c>
      <c r="AA14" s="14"/>
    </row>
    <row r="15" spans="1:27" ht="14.25" customHeight="1" x14ac:dyDescent="0.3">
      <c r="A15" s="11">
        <v>9</v>
      </c>
      <c r="B15" s="11"/>
      <c r="C15" s="11" t="s">
        <v>43</v>
      </c>
      <c r="D15" s="11">
        <f>SUMIF(Pools!$B:$B,$A15,Pools!$J:$J)+SUMIF(brackets!$B:$B,$A15,brackets!$J:$J)</f>
        <v>0</v>
      </c>
      <c r="E15" s="11">
        <f>SUMIF(Pools!$B:$B,$A15,Pools!$K:$K)+SUMIF(brackets!$B:$B,$A15,brackets!$K:$K)</f>
        <v>0</v>
      </c>
      <c r="F15" s="11">
        <f t="shared" si="0"/>
        <v>0</v>
      </c>
      <c r="G15" s="12">
        <f t="shared" si="1"/>
        <v>0</v>
      </c>
      <c r="H15" s="11" t="e">
        <f t="shared" si="2"/>
        <v>#VALUE!</v>
      </c>
      <c r="I15" s="11">
        <f>SUMIF(Pools!$B:$B,$A15,Pools!$L:$L)+SUMIF(brackets!$B:$B,$A15,brackets!$L:$L)</f>
        <v>0</v>
      </c>
      <c r="J15" s="11">
        <f>SUMIF(Pools!$B:$B,$A15,Pools!$M:$M)+SUMIF(brackets!$B:$B,$A15,brackets!$M:$M)</f>
        <v>0</v>
      </c>
      <c r="K15" s="11">
        <f>SUMIF(Pools!$B:$B,$A15,Pools!$N:$N)+SUMIF(brackets!$B:$B,$A15,brackets!$N:$N)</f>
        <v>0</v>
      </c>
      <c r="L15" s="11">
        <f t="shared" si="3"/>
        <v>0</v>
      </c>
      <c r="M15" s="12">
        <f t="shared" si="4"/>
        <v>0</v>
      </c>
      <c r="N15" s="11">
        <f>SUMIF(Pools!$B:$B,$A15,Pools!$P:$P)+SUMIF(brackets!$B:$B,$A15,brackets!$P:$P)</f>
        <v>0</v>
      </c>
      <c r="O15" s="13">
        <f t="shared" si="5"/>
        <v>0</v>
      </c>
      <c r="P15" s="11">
        <f>SUMIF(Pools!$B:$B,$A15,Pools!$Q:$Q)+SUMIF(brackets!$B:$B,$A15,brackets!$Q:$Q)</f>
        <v>0</v>
      </c>
      <c r="Q15" s="13">
        <f t="shared" si="6"/>
        <v>0</v>
      </c>
      <c r="R15" s="11">
        <f t="shared" si="7"/>
        <v>0</v>
      </c>
      <c r="S15" s="13">
        <f t="shared" si="8"/>
        <v>0</v>
      </c>
      <c r="T15" s="11">
        <f>SUMIF(Pools!$B:$B,$A15,Pools!$S:$S)+SUMIF(brackets!$B:$B,$A15,brackets!$S:$S)</f>
        <v>0</v>
      </c>
      <c r="U15" s="11">
        <f>SUMIF(Pools!$B:$B,$A15,Pools!$T:$T)+SUMIF(brackets!$B:$B,$A15,brackets!$T:$T)</f>
        <v>0</v>
      </c>
      <c r="V15" s="11">
        <f t="shared" si="9"/>
        <v>0</v>
      </c>
      <c r="W15" s="11">
        <f>SUMIF(Pools!$B:$B, $A15, Pools!$J:$J) + (SUMIF(brackets!$B:$B, $A15, brackets!$J:$J) * 2)</f>
        <v>0</v>
      </c>
      <c r="X15" s="11">
        <f t="shared" si="10"/>
        <v>6</v>
      </c>
      <c r="Y15" s="11"/>
      <c r="Z15" s="11">
        <f t="shared" si="11"/>
        <v>0</v>
      </c>
      <c r="AA15" s="14"/>
    </row>
    <row r="16" spans="1:27" ht="14.25" customHeight="1" x14ac:dyDescent="0.3">
      <c r="A16" s="11">
        <v>10</v>
      </c>
      <c r="B16" s="11"/>
      <c r="C16" s="11" t="s">
        <v>43</v>
      </c>
      <c r="D16" s="11">
        <f>SUMIF(Pools!$B:$B,$A16,Pools!$J:$J)+SUMIF(brackets!$B:$B,$A16,brackets!$J:$J)</f>
        <v>0</v>
      </c>
      <c r="E16" s="11">
        <f>SUMIF(Pools!$B:$B,$A16,Pools!$K:$K)+SUMIF(brackets!$B:$B,$A16,brackets!$K:$K)</f>
        <v>0</v>
      </c>
      <c r="F16" s="11">
        <f t="shared" si="0"/>
        <v>0</v>
      </c>
      <c r="G16" s="12">
        <f t="shared" si="1"/>
        <v>0</v>
      </c>
      <c r="H16" s="11" t="e">
        <f t="shared" si="2"/>
        <v>#VALUE!</v>
      </c>
      <c r="I16" s="11">
        <f>SUMIF(Pools!$B:$B,$A16,Pools!$L:$L)+SUMIF(brackets!$B:$B,$A16,brackets!$L:$L)</f>
        <v>0</v>
      </c>
      <c r="J16" s="11">
        <f>SUMIF(Pools!$B:$B,$A16,Pools!$M:$M)+SUMIF(brackets!$B:$B,$A16,brackets!$M:$M)</f>
        <v>0</v>
      </c>
      <c r="K16" s="11">
        <f>SUMIF(Pools!$B:$B,$A16,Pools!$N:$N)+SUMIF(brackets!$B:$B,$A16,brackets!$N:$N)</f>
        <v>0</v>
      </c>
      <c r="L16" s="11">
        <f t="shared" si="3"/>
        <v>0</v>
      </c>
      <c r="M16" s="12">
        <f t="shared" si="4"/>
        <v>0</v>
      </c>
      <c r="N16" s="11">
        <f>SUMIF(Pools!$B:$B,$A16,Pools!$P:$P)+SUMIF(brackets!$B:$B,$A16,brackets!$P:$P)</f>
        <v>0</v>
      </c>
      <c r="O16" s="13">
        <f t="shared" si="5"/>
        <v>0</v>
      </c>
      <c r="P16" s="11">
        <f>SUMIF(Pools!$B:$B,$A16,Pools!$Q:$Q)+SUMIF(brackets!$B:$B,$A16,brackets!$Q:$Q)</f>
        <v>0</v>
      </c>
      <c r="Q16" s="13">
        <f t="shared" si="6"/>
        <v>0</v>
      </c>
      <c r="R16" s="11">
        <f t="shared" si="7"/>
        <v>0</v>
      </c>
      <c r="S16" s="13">
        <f t="shared" si="8"/>
        <v>0</v>
      </c>
      <c r="T16" s="11">
        <f>SUMIF(Pools!$B:$B,$A16,Pools!$S:$S)+SUMIF(brackets!$B:$B,$A16,brackets!$S:$S)</f>
        <v>0</v>
      </c>
      <c r="U16" s="11">
        <f>SUMIF(Pools!$B:$B,$A16,Pools!$T:$T)+SUMIF(brackets!$B:$B,$A16,brackets!$T:$T)</f>
        <v>0</v>
      </c>
      <c r="V16" s="11">
        <f t="shared" si="9"/>
        <v>0</v>
      </c>
      <c r="W16" s="11">
        <f>SUMIF(Pools!$B:$B, $A16, Pools!$J:$J) + (SUMIF(brackets!$B:$B, $A16, brackets!$J:$J) * 2)</f>
        <v>0</v>
      </c>
      <c r="X16" s="11">
        <f t="shared" si="10"/>
        <v>6</v>
      </c>
      <c r="Y16" s="11"/>
      <c r="Z16" s="11">
        <f t="shared" si="11"/>
        <v>0</v>
      </c>
      <c r="AA16" s="14"/>
    </row>
    <row r="17" spans="1:27" ht="14.25" customHeight="1" x14ac:dyDescent="0.3">
      <c r="A17" s="11">
        <v>11</v>
      </c>
      <c r="B17" s="11"/>
      <c r="C17" s="11" t="s">
        <v>43</v>
      </c>
      <c r="D17" s="11">
        <f>SUMIF(Pools!$B:$B,$A17,Pools!$J:$J)+SUMIF(brackets!$B:$B,$A17,brackets!$J:$J)</f>
        <v>0</v>
      </c>
      <c r="E17" s="11">
        <f>SUMIF(Pools!$B:$B,$A17,Pools!$K:$K)+SUMIF(brackets!$B:$B,$A17,brackets!$K:$K)</f>
        <v>0</v>
      </c>
      <c r="F17" s="11">
        <f t="shared" si="0"/>
        <v>0</v>
      </c>
      <c r="G17" s="12">
        <f t="shared" si="1"/>
        <v>0</v>
      </c>
      <c r="H17" s="11" t="e">
        <f t="shared" si="2"/>
        <v>#VALUE!</v>
      </c>
      <c r="I17" s="11">
        <f>SUMIF(Pools!$B:$B,$A17,Pools!$L:$L)+SUMIF(brackets!$B:$B,$A17,brackets!$L:$L)</f>
        <v>0</v>
      </c>
      <c r="J17" s="11">
        <f>SUMIF(Pools!$B:$B,$A17,Pools!$M:$M)+SUMIF(brackets!$B:$B,$A17,brackets!$M:$M)</f>
        <v>0</v>
      </c>
      <c r="K17" s="11">
        <f>SUMIF(Pools!$B:$B,$A17,Pools!$N:$N)+SUMIF(brackets!$B:$B,$A17,brackets!$N:$N)</f>
        <v>0</v>
      </c>
      <c r="L17" s="11">
        <f t="shared" si="3"/>
        <v>0</v>
      </c>
      <c r="M17" s="12">
        <f t="shared" si="4"/>
        <v>0</v>
      </c>
      <c r="N17" s="11">
        <f>SUMIF(Pools!$B:$B,$A17,Pools!$P:$P)+SUMIF(brackets!$B:$B,$A17,brackets!$P:$P)</f>
        <v>0</v>
      </c>
      <c r="O17" s="13">
        <f t="shared" si="5"/>
        <v>0</v>
      </c>
      <c r="P17" s="11">
        <f>SUMIF(Pools!$B:$B,$A17,Pools!$Q:$Q)+SUMIF(brackets!$B:$B,$A17,brackets!$Q:$Q)</f>
        <v>0</v>
      </c>
      <c r="Q17" s="13">
        <f t="shared" si="6"/>
        <v>0</v>
      </c>
      <c r="R17" s="11">
        <f t="shared" si="7"/>
        <v>0</v>
      </c>
      <c r="S17" s="13">
        <f t="shared" si="8"/>
        <v>0</v>
      </c>
      <c r="T17" s="11">
        <f>SUMIF(Pools!$B:$B,$A17,Pools!$S:$S)+SUMIF(brackets!$B:$B,$A17,brackets!$S:$S)</f>
        <v>0</v>
      </c>
      <c r="U17" s="11">
        <f>SUMIF(Pools!$B:$B,$A17,Pools!$T:$T)+SUMIF(brackets!$B:$B,$A17,brackets!$T:$T)</f>
        <v>0</v>
      </c>
      <c r="V17" s="11">
        <f t="shared" si="9"/>
        <v>0</v>
      </c>
      <c r="W17" s="11">
        <f>SUMIF(Pools!$B:$B, $A17, Pools!$J:$J) + (SUMIF(brackets!$B:$B, $A17, brackets!$J:$J) * 2)</f>
        <v>0</v>
      </c>
      <c r="X17" s="11">
        <f t="shared" si="10"/>
        <v>6</v>
      </c>
      <c r="Y17" s="11"/>
      <c r="Z17" s="11">
        <f t="shared" si="11"/>
        <v>0</v>
      </c>
      <c r="AA17" s="14"/>
    </row>
    <row r="18" spans="1:27" ht="14.25" customHeight="1" x14ac:dyDescent="0.3">
      <c r="A18" s="11">
        <v>12</v>
      </c>
      <c r="B18" s="11"/>
      <c r="C18" s="11" t="s">
        <v>43</v>
      </c>
      <c r="D18" s="11">
        <f>SUMIF(Pools!$B:$B,$A18,Pools!$J:$J)+SUMIF(brackets!$B:$B,$A18,brackets!$J:$J)</f>
        <v>0</v>
      </c>
      <c r="E18" s="11">
        <f>SUMIF(Pools!$B:$B,$A18,Pools!$K:$K)+SUMIF(brackets!$B:$B,$A18,brackets!$K:$K)</f>
        <v>0</v>
      </c>
      <c r="F18" s="11">
        <f t="shared" si="0"/>
        <v>0</v>
      </c>
      <c r="G18" s="12">
        <f t="shared" si="1"/>
        <v>0</v>
      </c>
      <c r="H18" s="11" t="e">
        <f t="shared" si="2"/>
        <v>#VALUE!</v>
      </c>
      <c r="I18" s="11">
        <f>SUMIF(Pools!$B:$B,$A18,Pools!$L:$L)+SUMIF(brackets!$B:$B,$A18,brackets!$L:$L)</f>
        <v>0</v>
      </c>
      <c r="J18" s="11">
        <f>SUMIF(Pools!$B:$B,$A18,Pools!$M:$M)+SUMIF(brackets!$B:$B,$A18,brackets!$M:$M)</f>
        <v>0</v>
      </c>
      <c r="K18" s="11">
        <f>SUMIF(Pools!$B:$B,$A18,Pools!$N:$N)+SUMIF(brackets!$B:$B,$A18,brackets!$N:$N)</f>
        <v>0</v>
      </c>
      <c r="L18" s="11">
        <f t="shared" si="3"/>
        <v>0</v>
      </c>
      <c r="M18" s="12">
        <f t="shared" si="4"/>
        <v>0</v>
      </c>
      <c r="N18" s="11">
        <f>SUMIF(Pools!$B:$B,$A18,Pools!$P:$P)+SUMIF(brackets!$B:$B,$A18,brackets!$P:$P)</f>
        <v>0</v>
      </c>
      <c r="O18" s="13">
        <f t="shared" si="5"/>
        <v>0</v>
      </c>
      <c r="P18" s="11">
        <f>SUMIF(Pools!$B:$B,$A18,Pools!$Q:$Q)+SUMIF(brackets!$B:$B,$A18,brackets!$Q:$Q)</f>
        <v>0</v>
      </c>
      <c r="Q18" s="13">
        <f t="shared" si="6"/>
        <v>0</v>
      </c>
      <c r="R18" s="11">
        <f t="shared" si="7"/>
        <v>0</v>
      </c>
      <c r="S18" s="13">
        <f t="shared" si="8"/>
        <v>0</v>
      </c>
      <c r="T18" s="11">
        <f>SUMIF(Pools!$B:$B,$A18,Pools!$S:$S)+SUMIF(brackets!$B:$B,$A18,brackets!$S:$S)</f>
        <v>0</v>
      </c>
      <c r="U18" s="11">
        <f>SUMIF(Pools!$B:$B,$A18,Pools!$T:$T)+SUMIF(brackets!$B:$B,$A18,brackets!$T:$T)</f>
        <v>0</v>
      </c>
      <c r="V18" s="11">
        <f t="shared" si="9"/>
        <v>0</v>
      </c>
      <c r="W18" s="11">
        <f>SUMIF(Pools!$B:$B, $A18, Pools!$J:$J) + (SUMIF(brackets!$B:$B, $A18, brackets!$J:$J) * 2)</f>
        <v>0</v>
      </c>
      <c r="X18" s="11">
        <f t="shared" si="10"/>
        <v>6</v>
      </c>
      <c r="Y18" s="11"/>
      <c r="Z18" s="11">
        <f t="shared" si="11"/>
        <v>0</v>
      </c>
      <c r="AA18" s="14"/>
    </row>
    <row r="19" spans="1:27" ht="14.25" customHeight="1" x14ac:dyDescent="0.3">
      <c r="A19" s="11">
        <v>13</v>
      </c>
      <c r="B19" s="11"/>
      <c r="C19" s="11" t="s">
        <v>43</v>
      </c>
      <c r="D19" s="11">
        <f>SUMIF(Pools!$B:$B,$A19,Pools!$J:$J)+SUMIF(brackets!$B:$B,$A19,brackets!$J:$J)</f>
        <v>0</v>
      </c>
      <c r="E19" s="11">
        <f>SUMIF(Pools!$B:$B,$A19,Pools!$K:$K)+SUMIF(brackets!$B:$B,$A19,brackets!$K:$K)</f>
        <v>0</v>
      </c>
      <c r="F19" s="11">
        <f t="shared" si="0"/>
        <v>0</v>
      </c>
      <c r="G19" s="12">
        <f t="shared" si="1"/>
        <v>0</v>
      </c>
      <c r="H19" s="11" t="e">
        <f t="shared" si="2"/>
        <v>#VALUE!</v>
      </c>
      <c r="I19" s="11">
        <f>SUMIF(Pools!$B:$B,$A19,Pools!$L:$L)+SUMIF(brackets!$B:$B,$A19,brackets!$L:$L)</f>
        <v>0</v>
      </c>
      <c r="J19" s="11">
        <f>SUMIF(Pools!$B:$B,$A19,Pools!$M:$M)+SUMIF(brackets!$B:$B,$A19,brackets!$M:$M)</f>
        <v>0</v>
      </c>
      <c r="K19" s="11">
        <f>SUMIF(Pools!$B:$B,$A19,Pools!$N:$N)+SUMIF(brackets!$B:$B,$A19,brackets!$N:$N)</f>
        <v>0</v>
      </c>
      <c r="L19" s="11">
        <f t="shared" si="3"/>
        <v>0</v>
      </c>
      <c r="M19" s="12">
        <f t="shared" si="4"/>
        <v>0</v>
      </c>
      <c r="N19" s="11">
        <f>SUMIF(Pools!$B:$B,$A19,Pools!$P:$P)+SUMIF(brackets!$B:$B,$A19,brackets!$P:$P)</f>
        <v>0</v>
      </c>
      <c r="O19" s="13">
        <f t="shared" si="5"/>
        <v>0</v>
      </c>
      <c r="P19" s="11">
        <f>SUMIF(Pools!$B:$B,$A19,Pools!$Q:$Q)+SUMIF(brackets!$B:$B,$A19,brackets!$Q:$Q)</f>
        <v>0</v>
      </c>
      <c r="Q19" s="13">
        <f t="shared" si="6"/>
        <v>0</v>
      </c>
      <c r="R19" s="11">
        <f t="shared" si="7"/>
        <v>0</v>
      </c>
      <c r="S19" s="13">
        <f t="shared" si="8"/>
        <v>0</v>
      </c>
      <c r="T19" s="11">
        <f>SUMIF(Pools!$B:$B,$A19,Pools!$S:$S)+SUMIF(brackets!$B:$B,$A19,brackets!$S:$S)</f>
        <v>0</v>
      </c>
      <c r="U19" s="11">
        <f>SUMIF(Pools!$B:$B,$A19,Pools!$T:$T)+SUMIF(brackets!$B:$B,$A19,brackets!$T:$T)</f>
        <v>0</v>
      </c>
      <c r="V19" s="11">
        <f t="shared" si="9"/>
        <v>0</v>
      </c>
      <c r="W19" s="11">
        <f>SUMIF(Pools!$B:$B, $A19, Pools!$J:$J) + (SUMIF(brackets!$B:$B, $A19, brackets!$J:$J) * 2)</f>
        <v>0</v>
      </c>
      <c r="X19" s="11">
        <f t="shared" si="10"/>
        <v>6</v>
      </c>
      <c r="Y19" s="11"/>
      <c r="Z19" s="11">
        <f t="shared" si="11"/>
        <v>0</v>
      </c>
      <c r="AA19" s="14"/>
    </row>
    <row r="20" spans="1:27" ht="14.25" customHeight="1" x14ac:dyDescent="0.3">
      <c r="A20" s="11">
        <v>14</v>
      </c>
      <c r="B20" s="11"/>
      <c r="C20" s="11" t="s">
        <v>43</v>
      </c>
      <c r="D20" s="11">
        <f>SUMIF(Pools!$B:$B,$A20,Pools!$J:$J)+SUMIF(brackets!$B:$B,$A20,brackets!$J:$J)</f>
        <v>0</v>
      </c>
      <c r="E20" s="11">
        <f>SUMIF(Pools!$B:$B,$A20,Pools!$K:$K)+SUMIF(brackets!$B:$B,$A20,brackets!$K:$K)</f>
        <v>0</v>
      </c>
      <c r="F20" s="11">
        <f t="shared" si="0"/>
        <v>0</v>
      </c>
      <c r="G20" s="12">
        <f t="shared" si="1"/>
        <v>0</v>
      </c>
      <c r="H20" s="11" t="e">
        <f t="shared" si="2"/>
        <v>#VALUE!</v>
      </c>
      <c r="I20" s="11">
        <f>SUMIF(Pools!$B:$B,$A20,Pools!$L:$L)+SUMIF(brackets!$B:$B,$A20,brackets!$L:$L)</f>
        <v>0</v>
      </c>
      <c r="J20" s="11">
        <f>SUMIF(Pools!$B:$B,$A20,Pools!$M:$M)+SUMIF(brackets!$B:$B,$A20,brackets!$M:$M)</f>
        <v>0</v>
      </c>
      <c r="K20" s="11">
        <f>SUMIF(Pools!$B:$B,$A20,Pools!$N:$N)+SUMIF(brackets!$B:$B,$A20,brackets!$N:$N)</f>
        <v>0</v>
      </c>
      <c r="L20" s="11">
        <f t="shared" si="3"/>
        <v>0</v>
      </c>
      <c r="M20" s="12">
        <f t="shared" si="4"/>
        <v>0</v>
      </c>
      <c r="N20" s="11">
        <f>SUMIF(Pools!$B:$B,$A20,Pools!$P:$P)+SUMIF(brackets!$B:$B,$A20,brackets!$P:$P)</f>
        <v>0</v>
      </c>
      <c r="O20" s="13">
        <f t="shared" si="5"/>
        <v>0</v>
      </c>
      <c r="P20" s="11">
        <f>SUMIF(Pools!$B:$B,$A20,Pools!$Q:$Q)+SUMIF(brackets!$B:$B,$A20,brackets!$Q:$Q)</f>
        <v>0</v>
      </c>
      <c r="Q20" s="13">
        <f t="shared" si="6"/>
        <v>0</v>
      </c>
      <c r="R20" s="11">
        <f t="shared" si="7"/>
        <v>0</v>
      </c>
      <c r="S20" s="13">
        <f t="shared" si="8"/>
        <v>0</v>
      </c>
      <c r="T20" s="11">
        <f>SUMIF(Pools!$B:$B,$A20,Pools!$S:$S)+SUMIF(brackets!$B:$B,$A20,brackets!$S:$S)</f>
        <v>0</v>
      </c>
      <c r="U20" s="11">
        <f>SUMIF(Pools!$B:$B,$A20,Pools!$T:$T)+SUMIF(brackets!$B:$B,$A20,brackets!$T:$T)</f>
        <v>0</v>
      </c>
      <c r="V20" s="11">
        <f t="shared" si="9"/>
        <v>0</v>
      </c>
      <c r="W20" s="11">
        <f>SUMIF(Pools!$B:$B, $A20, Pools!$J:$J) + (SUMIF(brackets!$B:$B, $A20, brackets!$J:$J) * 2)</f>
        <v>0</v>
      </c>
      <c r="X20" s="11">
        <f t="shared" si="10"/>
        <v>6</v>
      </c>
      <c r="Y20" s="11"/>
      <c r="Z20" s="11">
        <f t="shared" si="11"/>
        <v>0</v>
      </c>
      <c r="AA20" s="14"/>
    </row>
    <row r="21" spans="1:27" ht="14.25" customHeight="1" x14ac:dyDescent="0.3">
      <c r="A21" s="15">
        <v>15</v>
      </c>
      <c r="B21" s="15"/>
      <c r="C21" s="15" t="s">
        <v>44</v>
      </c>
      <c r="D21" s="15">
        <f>SUMIF(Pools!$B:$B,$A21,Pools!$J:$J)+SUMIF(brackets!$B:$B,$A21,brackets!$J:$J)</f>
        <v>0</v>
      </c>
      <c r="E21" s="15">
        <f>SUMIF(Pools!$B:$B,$A21,Pools!$K:$K)+SUMIF(brackets!$B:$B,$A21,brackets!$K:$K)</f>
        <v>0</v>
      </c>
      <c r="F21" s="15">
        <f t="shared" si="0"/>
        <v>0</v>
      </c>
      <c r="G21" s="16">
        <f t="shared" si="1"/>
        <v>0</v>
      </c>
      <c r="H21" s="15" t="e">
        <f t="shared" si="2"/>
        <v>#VALUE!</v>
      </c>
      <c r="I21" s="15">
        <f>SUMIF(Pools!$B:$B,$A21,Pools!$L:$L)+SUMIF(brackets!$B:$B,$A21,brackets!$L:$L)</f>
        <v>0</v>
      </c>
      <c r="J21" s="15">
        <f>SUMIF(Pools!$B:$B,$A21,Pools!$M:$M)+SUMIF(brackets!$B:$B,$A21,brackets!$M:$M)</f>
        <v>0</v>
      </c>
      <c r="K21" s="15">
        <f>SUMIF(Pools!$B:$B,$A21,Pools!$N:$N)+SUMIF(brackets!$B:$B,$A21,brackets!$N:$N)</f>
        <v>0</v>
      </c>
      <c r="L21" s="15">
        <f t="shared" si="3"/>
        <v>0</v>
      </c>
      <c r="M21" s="16">
        <f t="shared" si="4"/>
        <v>0</v>
      </c>
      <c r="N21" s="15">
        <f>SUMIF(Pools!$B:$B,$A21,Pools!$P:$P)+SUMIF(brackets!$B:$B,$A21,brackets!$P:$P)</f>
        <v>0</v>
      </c>
      <c r="O21" s="17">
        <f t="shared" si="5"/>
        <v>0</v>
      </c>
      <c r="P21" s="15">
        <f>SUMIF(Pools!$B:$B,$A21,Pools!$Q:$Q)+SUMIF(brackets!$B:$B,$A21,brackets!$Q:$Q)</f>
        <v>0</v>
      </c>
      <c r="Q21" s="17">
        <f t="shared" si="6"/>
        <v>0</v>
      </c>
      <c r="R21" s="15">
        <f t="shared" si="7"/>
        <v>0</v>
      </c>
      <c r="S21" s="17">
        <f t="shared" si="8"/>
        <v>0</v>
      </c>
      <c r="T21" s="15">
        <f>SUMIF(Pools!$B:$B,$A21,Pools!$S:$S)+SUMIF(brackets!$B:$B,$A21,brackets!$S:$S)</f>
        <v>0</v>
      </c>
      <c r="U21" s="15">
        <f>SUMIF(Pools!$B:$B,$A21,Pools!$T:$T)+SUMIF(brackets!$B:$B,$A21,brackets!$T:$T)</f>
        <v>0</v>
      </c>
      <c r="V21" s="15">
        <f t="shared" si="9"/>
        <v>0</v>
      </c>
      <c r="W21" s="15">
        <f>SUMIF(Pools!$B:$B, $A21, Pools!$J:$J) + (SUMIF(brackets!$B:$B, $A21, brackets!$J:$J) * 2)</f>
        <v>0</v>
      </c>
      <c r="X21" s="15">
        <f t="shared" si="10"/>
        <v>6</v>
      </c>
      <c r="Y21" s="15"/>
      <c r="Z21" s="15">
        <f t="shared" si="11"/>
        <v>0</v>
      </c>
      <c r="AA21" s="18"/>
    </row>
    <row r="22" spans="1:27" ht="14.25" customHeight="1" x14ac:dyDescent="0.3">
      <c r="A22" s="15">
        <v>16</v>
      </c>
      <c r="B22" s="15"/>
      <c r="C22" s="15" t="s">
        <v>44</v>
      </c>
      <c r="D22" s="15">
        <f>SUMIF(Pools!$B:$B,$A22,Pools!$J:$J)+SUMIF(brackets!$B:$B,$A22,brackets!$J:$J)</f>
        <v>0</v>
      </c>
      <c r="E22" s="15">
        <f>SUMIF(Pools!$B:$B,$A22,Pools!$K:$K)+SUMIF(brackets!$B:$B,$A22,brackets!$K:$K)</f>
        <v>0</v>
      </c>
      <c r="F22" s="15">
        <f t="shared" si="0"/>
        <v>0</v>
      </c>
      <c r="G22" s="16">
        <f t="shared" si="1"/>
        <v>0</v>
      </c>
      <c r="H22" s="15" t="e">
        <f t="shared" si="2"/>
        <v>#VALUE!</v>
      </c>
      <c r="I22" s="15">
        <f>SUMIF(Pools!$B:$B,$A22,Pools!$L:$L)+SUMIF(brackets!$B:$B,$A22,brackets!$L:$L)</f>
        <v>0</v>
      </c>
      <c r="J22" s="15">
        <f>SUMIF(Pools!$B:$B,$A22,Pools!$M:$M)+SUMIF(brackets!$B:$B,$A22,brackets!$M:$M)</f>
        <v>0</v>
      </c>
      <c r="K22" s="15">
        <f>SUMIF(Pools!$B:$B,$A22,Pools!$N:$N)+SUMIF(brackets!$B:$B,$A22,brackets!$N:$N)</f>
        <v>0</v>
      </c>
      <c r="L22" s="15">
        <f t="shared" si="3"/>
        <v>0</v>
      </c>
      <c r="M22" s="16">
        <f t="shared" si="4"/>
        <v>0</v>
      </c>
      <c r="N22" s="15">
        <f>SUMIF(Pools!$B:$B,$A22,Pools!$P:$P)+SUMIF(brackets!$B:$B,$A22,brackets!$P:$P)</f>
        <v>0</v>
      </c>
      <c r="O22" s="17">
        <f t="shared" si="5"/>
        <v>0</v>
      </c>
      <c r="P22" s="15">
        <f>SUMIF(Pools!$B:$B,$A22,Pools!$Q:$Q)+SUMIF(brackets!$B:$B,$A22,brackets!$Q:$Q)</f>
        <v>0</v>
      </c>
      <c r="Q22" s="17">
        <f t="shared" si="6"/>
        <v>0</v>
      </c>
      <c r="R22" s="15">
        <f t="shared" si="7"/>
        <v>0</v>
      </c>
      <c r="S22" s="17">
        <f t="shared" si="8"/>
        <v>0</v>
      </c>
      <c r="T22" s="15">
        <f>SUMIF(Pools!$B:$B,$A22,Pools!$S:$S)+SUMIF(brackets!$B:$B,$A22,brackets!$S:$S)</f>
        <v>0</v>
      </c>
      <c r="U22" s="15">
        <f>SUMIF(Pools!$B:$B,$A22,Pools!$T:$T)+SUMIF(brackets!$B:$B,$A22,brackets!$T:$T)</f>
        <v>0</v>
      </c>
      <c r="V22" s="15">
        <f t="shared" si="9"/>
        <v>0</v>
      </c>
      <c r="W22" s="15">
        <f>SUMIF(Pools!$B:$B, $A22, Pools!$J:$J) + (SUMIF(brackets!$B:$B, $A22, brackets!$J:$J) * 2)</f>
        <v>0</v>
      </c>
      <c r="X22" s="15">
        <f t="shared" si="10"/>
        <v>6</v>
      </c>
      <c r="Y22" s="15"/>
      <c r="Z22" s="15">
        <f t="shared" si="11"/>
        <v>0</v>
      </c>
      <c r="AA22" s="18"/>
    </row>
    <row r="23" spans="1:27" ht="14.25" customHeight="1" x14ac:dyDescent="0.3">
      <c r="A23" s="15">
        <v>17</v>
      </c>
      <c r="B23" s="15"/>
      <c r="C23" s="15" t="s">
        <v>44</v>
      </c>
      <c r="D23" s="15">
        <f>SUMIF(Pools!$B:$B,$A23,Pools!$J:$J)+SUMIF(brackets!$B:$B,$A23,brackets!$J:$J)</f>
        <v>0</v>
      </c>
      <c r="E23" s="15">
        <f>SUMIF(Pools!$B:$B,$A23,Pools!$K:$K)+SUMIF(brackets!$B:$B,$A23,brackets!$K:$K)</f>
        <v>0</v>
      </c>
      <c r="F23" s="15">
        <f t="shared" si="0"/>
        <v>0</v>
      </c>
      <c r="G23" s="16">
        <f t="shared" si="1"/>
        <v>0</v>
      </c>
      <c r="H23" s="15" t="e">
        <f t="shared" si="2"/>
        <v>#VALUE!</v>
      </c>
      <c r="I23" s="15">
        <f>SUMIF(Pools!$B:$B,$A23,Pools!$L:$L)+SUMIF(brackets!$B:$B,$A23,brackets!$L:$L)</f>
        <v>0</v>
      </c>
      <c r="J23" s="15">
        <f>SUMIF(Pools!$B:$B,$A23,Pools!$M:$M)+SUMIF(brackets!$B:$B,$A23,brackets!$M:$M)</f>
        <v>0</v>
      </c>
      <c r="K23" s="15">
        <f>SUMIF(Pools!$B:$B,$A23,Pools!$N:$N)+SUMIF(brackets!$B:$B,$A23,brackets!$N:$N)</f>
        <v>0</v>
      </c>
      <c r="L23" s="15">
        <f t="shared" si="3"/>
        <v>0</v>
      </c>
      <c r="M23" s="16">
        <f t="shared" si="4"/>
        <v>0</v>
      </c>
      <c r="N23" s="15">
        <f>SUMIF(Pools!$B:$B,$A23,Pools!$P:$P)+SUMIF(brackets!$B:$B,$A23,brackets!$P:$P)</f>
        <v>0</v>
      </c>
      <c r="O23" s="17">
        <f t="shared" si="5"/>
        <v>0</v>
      </c>
      <c r="P23" s="15">
        <f>SUMIF(Pools!$B:$B,$A23,Pools!$Q:$Q)+SUMIF(brackets!$B:$B,$A23,brackets!$Q:$Q)</f>
        <v>0</v>
      </c>
      <c r="Q23" s="17">
        <f t="shared" si="6"/>
        <v>0</v>
      </c>
      <c r="R23" s="15">
        <f t="shared" si="7"/>
        <v>0</v>
      </c>
      <c r="S23" s="17">
        <f t="shared" si="8"/>
        <v>0</v>
      </c>
      <c r="T23" s="15">
        <f>SUMIF(Pools!$B:$B,$A23,Pools!$S:$S)+SUMIF(brackets!$B:$B,$A23,brackets!$S:$S)</f>
        <v>0</v>
      </c>
      <c r="U23" s="15">
        <f>SUMIF(Pools!$B:$B,$A23,Pools!$T:$T)+SUMIF(brackets!$B:$B,$A23,brackets!$T:$T)</f>
        <v>0</v>
      </c>
      <c r="V23" s="15">
        <f t="shared" si="9"/>
        <v>0</v>
      </c>
      <c r="W23" s="15">
        <f>SUMIF(Pools!$B:$B, $A23, Pools!$J:$J) + (SUMIF(brackets!$B:$B, $A23, brackets!$J:$J) * 2)</f>
        <v>0</v>
      </c>
      <c r="X23" s="15">
        <f t="shared" si="10"/>
        <v>6</v>
      </c>
      <c r="Y23" s="15"/>
      <c r="Z23" s="15">
        <f t="shared" si="11"/>
        <v>0</v>
      </c>
      <c r="AA23" s="18"/>
    </row>
    <row r="24" spans="1:27" ht="14.25" customHeight="1" x14ac:dyDescent="0.3">
      <c r="A24" s="15">
        <v>18</v>
      </c>
      <c r="B24" s="15"/>
      <c r="C24" s="15" t="s">
        <v>44</v>
      </c>
      <c r="D24" s="15">
        <f>SUMIF(Pools!$B:$B,$A24,Pools!$J:$J)+SUMIF(brackets!$B:$B,$A24,brackets!$J:$J)</f>
        <v>0</v>
      </c>
      <c r="E24" s="15">
        <f>SUMIF(Pools!$B:$B,$A24,Pools!$K:$K)+SUMIF(brackets!$B:$B,$A24,brackets!$K:$K)</f>
        <v>0</v>
      </c>
      <c r="F24" s="15">
        <f t="shared" si="0"/>
        <v>0</v>
      </c>
      <c r="G24" s="16">
        <f t="shared" si="1"/>
        <v>0</v>
      </c>
      <c r="H24" s="15" t="e">
        <f t="shared" si="2"/>
        <v>#VALUE!</v>
      </c>
      <c r="I24" s="15">
        <f>SUMIF(Pools!$B:$B,$A24,Pools!$L:$L)+SUMIF(brackets!$B:$B,$A24,brackets!$L:$L)</f>
        <v>0</v>
      </c>
      <c r="J24" s="15">
        <f>SUMIF(Pools!$B:$B,$A24,Pools!$M:$M)+SUMIF(brackets!$B:$B,$A24,brackets!$M:$M)</f>
        <v>0</v>
      </c>
      <c r="K24" s="15">
        <f>SUMIF(Pools!$B:$B,$A24,Pools!$N:$N)+SUMIF(brackets!$B:$B,$A24,brackets!$N:$N)</f>
        <v>0</v>
      </c>
      <c r="L24" s="15">
        <f t="shared" si="3"/>
        <v>0</v>
      </c>
      <c r="M24" s="16">
        <f t="shared" si="4"/>
        <v>0</v>
      </c>
      <c r="N24" s="15">
        <f>SUMIF(Pools!$B:$B,$A24,Pools!$P:$P)+SUMIF(brackets!$B:$B,$A24,brackets!$P:$P)</f>
        <v>0</v>
      </c>
      <c r="O24" s="17">
        <f t="shared" si="5"/>
        <v>0</v>
      </c>
      <c r="P24" s="15">
        <f>SUMIF(Pools!$B:$B,$A24,Pools!$Q:$Q)+SUMIF(brackets!$B:$B,$A24,brackets!$Q:$Q)</f>
        <v>0</v>
      </c>
      <c r="Q24" s="17">
        <f t="shared" si="6"/>
        <v>0</v>
      </c>
      <c r="R24" s="15">
        <f t="shared" si="7"/>
        <v>0</v>
      </c>
      <c r="S24" s="17">
        <f t="shared" si="8"/>
        <v>0</v>
      </c>
      <c r="T24" s="15">
        <f>SUMIF(Pools!$B:$B,$A24,Pools!$S:$S)+SUMIF(brackets!$B:$B,$A24,brackets!$S:$S)</f>
        <v>0</v>
      </c>
      <c r="U24" s="15">
        <f>SUMIF(Pools!$B:$B,$A24,Pools!$T:$T)+SUMIF(brackets!$B:$B,$A24,brackets!$T:$T)</f>
        <v>0</v>
      </c>
      <c r="V24" s="15">
        <f t="shared" si="9"/>
        <v>0</v>
      </c>
      <c r="W24" s="15">
        <f>SUMIF(Pools!$B:$B, $A24, Pools!$J:$J) + (SUMIF(brackets!$B:$B, $A24, brackets!$J:$J) * 2)</f>
        <v>0</v>
      </c>
      <c r="X24" s="15">
        <f t="shared" si="10"/>
        <v>6</v>
      </c>
      <c r="Y24" s="15"/>
      <c r="Z24" s="15">
        <f t="shared" si="11"/>
        <v>0</v>
      </c>
      <c r="AA24" s="18"/>
    </row>
    <row r="25" spans="1:27" ht="14.25" customHeight="1" x14ac:dyDescent="0.3">
      <c r="A25" s="15">
        <v>19</v>
      </c>
      <c r="B25" s="15"/>
      <c r="C25" s="15" t="s">
        <v>44</v>
      </c>
      <c r="D25" s="15">
        <f>SUMIF(Pools!$B:$B,$A25,Pools!$J:$J)+SUMIF(brackets!$B:$B,$A25,brackets!$J:$J)</f>
        <v>0</v>
      </c>
      <c r="E25" s="15">
        <f>SUMIF(Pools!$B:$B,$A25,Pools!$K:$K)+SUMIF(brackets!$B:$B,$A25,brackets!$K:$K)</f>
        <v>0</v>
      </c>
      <c r="F25" s="15">
        <f t="shared" si="0"/>
        <v>0</v>
      </c>
      <c r="G25" s="16">
        <f t="shared" si="1"/>
        <v>0</v>
      </c>
      <c r="H25" s="15" t="e">
        <f t="shared" si="2"/>
        <v>#VALUE!</v>
      </c>
      <c r="I25" s="15">
        <f>SUMIF(Pools!$B:$B,$A25,Pools!$L:$L)+SUMIF(brackets!$B:$B,$A25,brackets!$L:$L)</f>
        <v>0</v>
      </c>
      <c r="J25" s="15">
        <f>SUMIF(Pools!$B:$B,$A25,Pools!$M:$M)+SUMIF(brackets!$B:$B,$A25,brackets!$M:$M)</f>
        <v>0</v>
      </c>
      <c r="K25" s="15">
        <f>SUMIF(Pools!$B:$B,$A25,Pools!$N:$N)+SUMIF(brackets!$B:$B,$A25,brackets!$N:$N)</f>
        <v>0</v>
      </c>
      <c r="L25" s="15">
        <f t="shared" si="3"/>
        <v>0</v>
      </c>
      <c r="M25" s="16">
        <f t="shared" si="4"/>
        <v>0</v>
      </c>
      <c r="N25" s="15">
        <f>SUMIF(Pools!$B:$B,$A25,Pools!$P:$P)+SUMIF(brackets!$B:$B,$A25,brackets!$P:$P)</f>
        <v>0</v>
      </c>
      <c r="O25" s="17">
        <f t="shared" si="5"/>
        <v>0</v>
      </c>
      <c r="P25" s="15">
        <f>SUMIF(Pools!$B:$B,$A25,Pools!$Q:$Q)+SUMIF(brackets!$B:$B,$A25,brackets!$Q:$Q)</f>
        <v>0</v>
      </c>
      <c r="Q25" s="17">
        <f t="shared" si="6"/>
        <v>0</v>
      </c>
      <c r="R25" s="15">
        <f t="shared" si="7"/>
        <v>0</v>
      </c>
      <c r="S25" s="17">
        <f t="shared" si="8"/>
        <v>0</v>
      </c>
      <c r="T25" s="15">
        <f>SUMIF(Pools!$B:$B,$A25,Pools!$S:$S)+SUMIF(brackets!$B:$B,$A25,brackets!$S:$S)</f>
        <v>0</v>
      </c>
      <c r="U25" s="15">
        <f>SUMIF(Pools!$B:$B,$A25,Pools!$T:$T)+SUMIF(brackets!$B:$B,$A25,brackets!$T:$T)</f>
        <v>0</v>
      </c>
      <c r="V25" s="15">
        <f t="shared" si="9"/>
        <v>0</v>
      </c>
      <c r="W25" s="15">
        <f>SUMIF(Pools!$B:$B, $A25, Pools!$J:$J) + (SUMIF(brackets!$B:$B, $A25, brackets!$J:$J) * 2)</f>
        <v>0</v>
      </c>
      <c r="X25" s="15">
        <f t="shared" si="10"/>
        <v>6</v>
      </c>
      <c r="Y25" s="15"/>
      <c r="Z25" s="15">
        <f t="shared" si="11"/>
        <v>0</v>
      </c>
      <c r="AA25" s="18"/>
    </row>
    <row r="26" spans="1:27" ht="14.25" customHeight="1" x14ac:dyDescent="0.3">
      <c r="A26" s="15">
        <v>20</v>
      </c>
      <c r="B26" s="15"/>
      <c r="C26" s="15" t="s">
        <v>44</v>
      </c>
      <c r="D26" s="15">
        <f>SUMIF(Pools!$B:$B,$A26,Pools!$J:$J)+SUMIF(brackets!$B:$B,$A26,brackets!$J:$J)</f>
        <v>0</v>
      </c>
      <c r="E26" s="15">
        <f>SUMIF(Pools!$B:$B,$A26,Pools!$K:$K)+SUMIF(brackets!$B:$B,$A26,brackets!$K:$K)</f>
        <v>0</v>
      </c>
      <c r="F26" s="15">
        <f t="shared" si="0"/>
        <v>0</v>
      </c>
      <c r="G26" s="16">
        <f t="shared" si="1"/>
        <v>0</v>
      </c>
      <c r="H26" s="15" t="e">
        <f t="shared" si="2"/>
        <v>#VALUE!</v>
      </c>
      <c r="I26" s="15">
        <f>SUMIF(Pools!$B:$B,$A26,Pools!$L:$L)+SUMIF(brackets!$B:$B,$A26,brackets!$L:$L)</f>
        <v>0</v>
      </c>
      <c r="J26" s="15">
        <f>SUMIF(Pools!$B:$B,$A26,Pools!$M:$M)+SUMIF(brackets!$B:$B,$A26,brackets!$M:$M)</f>
        <v>0</v>
      </c>
      <c r="K26" s="15">
        <f>SUMIF(Pools!$B:$B,$A26,Pools!$N:$N)+SUMIF(brackets!$B:$B,$A26,brackets!$N:$N)</f>
        <v>0</v>
      </c>
      <c r="L26" s="15">
        <f t="shared" si="3"/>
        <v>0</v>
      </c>
      <c r="M26" s="16">
        <f t="shared" si="4"/>
        <v>0</v>
      </c>
      <c r="N26" s="15">
        <f>SUMIF(Pools!$B:$B,$A26,Pools!$P:$P)+SUMIF(brackets!$B:$B,$A26,brackets!$P:$P)</f>
        <v>0</v>
      </c>
      <c r="O26" s="17">
        <f t="shared" si="5"/>
        <v>0</v>
      </c>
      <c r="P26" s="15">
        <f>SUMIF(Pools!$B:$B,$A26,Pools!$Q:$Q)+SUMIF(brackets!$B:$B,$A26,brackets!$Q:$Q)</f>
        <v>0</v>
      </c>
      <c r="Q26" s="17">
        <f t="shared" si="6"/>
        <v>0</v>
      </c>
      <c r="R26" s="15">
        <f t="shared" si="7"/>
        <v>0</v>
      </c>
      <c r="S26" s="17">
        <f t="shared" si="8"/>
        <v>0</v>
      </c>
      <c r="T26" s="15">
        <f>SUMIF(Pools!$B:$B,$A26,Pools!$S:$S)+SUMIF(brackets!$B:$B,$A26,brackets!$S:$S)</f>
        <v>0</v>
      </c>
      <c r="U26" s="15">
        <f>SUMIF(Pools!$B:$B,$A26,Pools!$T:$T)+SUMIF(brackets!$B:$B,$A26,brackets!$T:$T)</f>
        <v>0</v>
      </c>
      <c r="V26" s="15">
        <f t="shared" si="9"/>
        <v>0</v>
      </c>
      <c r="W26" s="15">
        <f>SUMIF(Pools!$B:$B, $A26, Pools!$J:$J) + (SUMIF(brackets!$B:$B, $A26, brackets!$J:$J) * 2)</f>
        <v>0</v>
      </c>
      <c r="X26" s="15">
        <f t="shared" si="10"/>
        <v>6</v>
      </c>
      <c r="Y26" s="15"/>
      <c r="Z26" s="15">
        <f t="shared" si="11"/>
        <v>0</v>
      </c>
      <c r="AA26" s="18"/>
    </row>
    <row r="27" spans="1:27" ht="14.25" customHeight="1" x14ac:dyDescent="0.3">
      <c r="A27" s="15">
        <v>21</v>
      </c>
      <c r="B27" s="15"/>
      <c r="C27" s="15" t="s">
        <v>44</v>
      </c>
      <c r="D27" s="15">
        <f>SUMIF(Pools!$B:$B,$A27,Pools!$J:$J)+SUMIF(brackets!$B:$B,$A27,brackets!$J:$J)</f>
        <v>0</v>
      </c>
      <c r="E27" s="15">
        <f>SUMIF(Pools!$B:$B,$A27,Pools!$K:$K)+SUMIF(brackets!$B:$B,$A27,brackets!$K:$K)</f>
        <v>0</v>
      </c>
      <c r="F27" s="15">
        <f t="shared" si="0"/>
        <v>0</v>
      </c>
      <c r="G27" s="16">
        <f t="shared" si="1"/>
        <v>0</v>
      </c>
      <c r="H27" s="15" t="e">
        <f t="shared" si="2"/>
        <v>#VALUE!</v>
      </c>
      <c r="I27" s="15">
        <f>SUMIF(Pools!$B:$B,$A27,Pools!$L:$L)+SUMIF(brackets!$B:$B,$A27,brackets!$L:$L)</f>
        <v>0</v>
      </c>
      <c r="J27" s="15">
        <f>SUMIF(Pools!$B:$B,$A27,Pools!$M:$M)+SUMIF(brackets!$B:$B,$A27,brackets!$M:$M)</f>
        <v>0</v>
      </c>
      <c r="K27" s="15">
        <f>SUMIF(Pools!$B:$B,$A27,Pools!$N:$N)+SUMIF(brackets!$B:$B,$A27,brackets!$N:$N)</f>
        <v>0</v>
      </c>
      <c r="L27" s="15">
        <f t="shared" si="3"/>
        <v>0</v>
      </c>
      <c r="M27" s="16">
        <f t="shared" si="4"/>
        <v>0</v>
      </c>
      <c r="N27" s="15">
        <f>SUMIF(Pools!$B:$B,$A27,Pools!$P:$P)+SUMIF(brackets!$B:$B,$A27,brackets!$P:$P)</f>
        <v>0</v>
      </c>
      <c r="O27" s="17">
        <f t="shared" si="5"/>
        <v>0</v>
      </c>
      <c r="P27" s="15">
        <f>SUMIF(Pools!$B:$B,$A27,Pools!$Q:$Q)+SUMIF(brackets!$B:$B,$A27,brackets!$Q:$Q)</f>
        <v>0</v>
      </c>
      <c r="Q27" s="17">
        <f t="shared" si="6"/>
        <v>0</v>
      </c>
      <c r="R27" s="15">
        <f t="shared" si="7"/>
        <v>0</v>
      </c>
      <c r="S27" s="17">
        <f t="shared" si="8"/>
        <v>0</v>
      </c>
      <c r="T27" s="15">
        <f>SUMIF(Pools!$B:$B,$A27,Pools!$S:$S)+SUMIF(brackets!$B:$B,$A27,brackets!$S:$S)</f>
        <v>0</v>
      </c>
      <c r="U27" s="15">
        <f>SUMIF(Pools!$B:$B,$A27,Pools!$T:$T)+SUMIF(brackets!$B:$B,$A27,brackets!$T:$T)</f>
        <v>0</v>
      </c>
      <c r="V27" s="15">
        <f t="shared" si="9"/>
        <v>0</v>
      </c>
      <c r="W27" s="15">
        <f>SUMIF(Pools!$B:$B, $A27, Pools!$J:$J) + (SUMIF(brackets!$B:$B, $A27, brackets!$J:$J) * 2)</f>
        <v>0</v>
      </c>
      <c r="X27" s="15">
        <f t="shared" si="10"/>
        <v>6</v>
      </c>
      <c r="Y27" s="15"/>
      <c r="Z27" s="15">
        <f t="shared" si="11"/>
        <v>0</v>
      </c>
      <c r="AA27" s="18"/>
    </row>
    <row r="28" spans="1:27" ht="14.25" customHeight="1" x14ac:dyDescent="0.3">
      <c r="A28" s="19">
        <v>22</v>
      </c>
      <c r="B28" s="19"/>
      <c r="C28" s="19" t="s">
        <v>45</v>
      </c>
      <c r="D28" s="19">
        <f>SUMIF(Pools!$B:$B,$A28,Pools!$J:$J)+SUMIF(brackets!$B:$B,$A28,brackets!$J:$J)</f>
        <v>0</v>
      </c>
      <c r="E28" s="19">
        <f>SUMIF(Pools!$B:$B,$A28,Pools!$K:$K)+SUMIF(brackets!$B:$B,$A28,brackets!$K:$K)</f>
        <v>0</v>
      </c>
      <c r="F28" s="19">
        <f t="shared" si="0"/>
        <v>0</v>
      </c>
      <c r="G28" s="20">
        <f t="shared" si="1"/>
        <v>0</v>
      </c>
      <c r="H28" s="19" t="e">
        <f t="shared" si="2"/>
        <v>#VALUE!</v>
      </c>
      <c r="I28" s="19">
        <f>SUMIF(Pools!$B:$B,$A28,Pools!$L:$L)+SUMIF(brackets!$B:$B,$A28,brackets!$L:$L)</f>
        <v>0</v>
      </c>
      <c r="J28" s="19">
        <f>SUMIF(Pools!$B:$B,$A28,Pools!$M:$M)+SUMIF(brackets!$B:$B,$A28,brackets!$M:$M)</f>
        <v>0</v>
      </c>
      <c r="K28" s="19">
        <f>SUMIF(Pools!$B:$B,$A28,Pools!$N:$N)+SUMIF(brackets!$B:$B,$A28,brackets!$N:$N)</f>
        <v>0</v>
      </c>
      <c r="L28" s="19">
        <f t="shared" si="3"/>
        <v>0</v>
      </c>
      <c r="M28" s="20">
        <f t="shared" si="4"/>
        <v>0</v>
      </c>
      <c r="N28" s="19">
        <f>SUMIF(Pools!$B:$B,$A28,Pools!$P:$P)+SUMIF(brackets!$B:$B,$A28,brackets!$P:$P)</f>
        <v>0</v>
      </c>
      <c r="O28" s="21">
        <f t="shared" si="5"/>
        <v>0</v>
      </c>
      <c r="P28" s="19">
        <f>SUMIF(Pools!$B:$B,$A28,Pools!$Q:$Q)+SUMIF(brackets!$B:$B,$A28,brackets!$Q:$Q)</f>
        <v>0</v>
      </c>
      <c r="Q28" s="21">
        <f t="shared" si="6"/>
        <v>0</v>
      </c>
      <c r="R28" s="19">
        <f t="shared" si="7"/>
        <v>0</v>
      </c>
      <c r="S28" s="21">
        <f t="shared" si="8"/>
        <v>0</v>
      </c>
      <c r="T28" s="19">
        <f>SUMIF(Pools!$B:$B,$A28,Pools!$S:$S)+SUMIF(brackets!$B:$B,$A28,brackets!$S:$S)</f>
        <v>0</v>
      </c>
      <c r="U28" s="19">
        <f>SUMIF(Pools!$B:$B,$A28,Pools!$T:$T)+SUMIF(brackets!$B:$B,$A28,brackets!$T:$T)</f>
        <v>0</v>
      </c>
      <c r="V28" s="19">
        <f t="shared" si="9"/>
        <v>0</v>
      </c>
      <c r="W28" s="19">
        <f>SUMIF(Pools!$B:$B, $A28, Pools!$J:$J) + (SUMIF(brackets!$B:$B, $A28, brackets!$J:$J) * 2)</f>
        <v>0</v>
      </c>
      <c r="X28" s="19">
        <f t="shared" si="10"/>
        <v>6</v>
      </c>
      <c r="Y28" s="19"/>
      <c r="Z28" s="19">
        <f t="shared" si="11"/>
        <v>0</v>
      </c>
      <c r="AA28" s="22"/>
    </row>
    <row r="29" spans="1:27" ht="14.25" customHeight="1" x14ac:dyDescent="0.3">
      <c r="A29" s="19">
        <v>23</v>
      </c>
      <c r="B29" s="19"/>
      <c r="C29" s="19" t="s">
        <v>45</v>
      </c>
      <c r="D29" s="19">
        <f>SUMIF(Pools!$B:$B,$A29,Pools!$J:$J)+SUMIF(brackets!$B:$B,$A29,brackets!$J:$J)</f>
        <v>0</v>
      </c>
      <c r="E29" s="19">
        <f>SUMIF(Pools!$B:$B,$A29,Pools!$K:$K)+SUMIF(brackets!$B:$B,$A29,brackets!$K:$K)</f>
        <v>0</v>
      </c>
      <c r="F29" s="19">
        <f t="shared" si="0"/>
        <v>0</v>
      </c>
      <c r="G29" s="20">
        <f t="shared" si="1"/>
        <v>0</v>
      </c>
      <c r="H29" s="19" t="e">
        <f t="shared" si="2"/>
        <v>#VALUE!</v>
      </c>
      <c r="I29" s="19">
        <f>SUMIF(Pools!$B:$B,$A29,Pools!$L:$L)+SUMIF(brackets!$B:$B,$A29,brackets!$L:$L)</f>
        <v>0</v>
      </c>
      <c r="J29" s="19">
        <f>SUMIF(Pools!$B:$B,$A29,Pools!$M:$M)+SUMIF(brackets!$B:$B,$A29,brackets!$M:$M)</f>
        <v>0</v>
      </c>
      <c r="K29" s="19">
        <f>SUMIF(Pools!$B:$B,$A29,Pools!$N:$N)+SUMIF(brackets!$B:$B,$A29,brackets!$N:$N)</f>
        <v>0</v>
      </c>
      <c r="L29" s="19">
        <f t="shared" si="3"/>
        <v>0</v>
      </c>
      <c r="M29" s="20">
        <f t="shared" si="4"/>
        <v>0</v>
      </c>
      <c r="N29" s="19">
        <f>SUMIF(Pools!$B:$B,$A29,Pools!$P:$P)+SUMIF(brackets!$B:$B,$A29,brackets!$P:$P)</f>
        <v>0</v>
      </c>
      <c r="O29" s="21">
        <f t="shared" si="5"/>
        <v>0</v>
      </c>
      <c r="P29" s="19">
        <f>SUMIF(Pools!$B:$B,$A29,Pools!$Q:$Q)+SUMIF(brackets!$B:$B,$A29,brackets!$Q:$Q)</f>
        <v>0</v>
      </c>
      <c r="Q29" s="21">
        <f t="shared" si="6"/>
        <v>0</v>
      </c>
      <c r="R29" s="19">
        <f t="shared" si="7"/>
        <v>0</v>
      </c>
      <c r="S29" s="21">
        <f t="shared" si="8"/>
        <v>0</v>
      </c>
      <c r="T29" s="19">
        <f>SUMIF(Pools!$B:$B,$A29,Pools!$S:$S)+SUMIF(brackets!$B:$B,$A29,brackets!$S:$S)</f>
        <v>0</v>
      </c>
      <c r="U29" s="19">
        <f>SUMIF(Pools!$B:$B,$A29,Pools!$T:$T)+SUMIF(brackets!$B:$B,$A29,brackets!$T:$T)</f>
        <v>0</v>
      </c>
      <c r="V29" s="19">
        <f t="shared" si="9"/>
        <v>0</v>
      </c>
      <c r="W29" s="19">
        <f>SUMIF(Pools!$B:$B, $A29, Pools!$J:$J) + (SUMIF(brackets!$B:$B, $A29, brackets!$J:$J) * 2)</f>
        <v>0</v>
      </c>
      <c r="X29" s="19">
        <f t="shared" si="10"/>
        <v>6</v>
      </c>
      <c r="Y29" s="19"/>
      <c r="Z29" s="19">
        <f t="shared" si="11"/>
        <v>0</v>
      </c>
      <c r="AA29" s="22"/>
    </row>
    <row r="30" spans="1:27" ht="14.25" customHeight="1" x14ac:dyDescent="0.3">
      <c r="A30" s="19">
        <v>24</v>
      </c>
      <c r="B30" s="19"/>
      <c r="C30" s="19" t="s">
        <v>45</v>
      </c>
      <c r="D30" s="19">
        <f>SUMIF(Pools!$B:$B,$A30,Pools!$J:$J)+SUMIF(brackets!$B:$B,$A30,brackets!$J:$J)</f>
        <v>0</v>
      </c>
      <c r="E30" s="19">
        <f>SUMIF(Pools!$B:$B,$A30,Pools!$K:$K)+SUMIF(brackets!$B:$B,$A30,brackets!$K:$K)</f>
        <v>0</v>
      </c>
      <c r="F30" s="19">
        <f t="shared" si="0"/>
        <v>0</v>
      </c>
      <c r="G30" s="20">
        <f t="shared" si="1"/>
        <v>0</v>
      </c>
      <c r="H30" s="19" t="e">
        <f t="shared" si="2"/>
        <v>#VALUE!</v>
      </c>
      <c r="I30" s="19">
        <f>SUMIF(Pools!$B:$B,$A30,Pools!$L:$L)+SUMIF(brackets!$B:$B,$A30,brackets!$L:$L)</f>
        <v>0</v>
      </c>
      <c r="J30" s="19">
        <f>SUMIF(Pools!$B:$B,$A30,Pools!$M:$M)+SUMIF(brackets!$B:$B,$A30,brackets!$M:$M)</f>
        <v>0</v>
      </c>
      <c r="K30" s="19">
        <f>SUMIF(Pools!$B:$B,$A30,Pools!$N:$N)+SUMIF(brackets!$B:$B,$A30,brackets!$N:$N)</f>
        <v>0</v>
      </c>
      <c r="L30" s="19">
        <f t="shared" si="3"/>
        <v>0</v>
      </c>
      <c r="M30" s="20">
        <f t="shared" si="4"/>
        <v>0</v>
      </c>
      <c r="N30" s="19">
        <f>SUMIF(Pools!$B:$B,$A30,Pools!$P:$P)+SUMIF(brackets!$B:$B,$A30,brackets!$P:$P)</f>
        <v>0</v>
      </c>
      <c r="O30" s="21">
        <f t="shared" si="5"/>
        <v>0</v>
      </c>
      <c r="P30" s="19">
        <f>SUMIF(Pools!$B:$B,$A30,Pools!$Q:$Q)+SUMIF(brackets!$B:$B,$A30,brackets!$Q:$Q)</f>
        <v>0</v>
      </c>
      <c r="Q30" s="21">
        <f t="shared" si="6"/>
        <v>0</v>
      </c>
      <c r="R30" s="19">
        <f t="shared" si="7"/>
        <v>0</v>
      </c>
      <c r="S30" s="21">
        <f t="shared" si="8"/>
        <v>0</v>
      </c>
      <c r="T30" s="19">
        <f>SUMIF(Pools!$B:$B,$A30,Pools!$S:$S)+SUMIF(brackets!$B:$B,$A30,brackets!$S:$S)</f>
        <v>0</v>
      </c>
      <c r="U30" s="19">
        <f>SUMIF(Pools!$B:$B,$A30,Pools!$T:$T)+SUMIF(brackets!$B:$B,$A30,brackets!$T:$T)</f>
        <v>0</v>
      </c>
      <c r="V30" s="19">
        <f t="shared" si="9"/>
        <v>0</v>
      </c>
      <c r="W30" s="19">
        <f>SUMIF(Pools!$B:$B, $A30, Pools!$J:$J) + (SUMIF(brackets!$B:$B, $A30, brackets!$J:$J) * 2)</f>
        <v>0</v>
      </c>
      <c r="X30" s="19">
        <f t="shared" si="10"/>
        <v>6</v>
      </c>
      <c r="Y30" s="19"/>
      <c r="Z30" s="19">
        <f t="shared" si="11"/>
        <v>0</v>
      </c>
      <c r="AA30" s="22"/>
    </row>
    <row r="31" spans="1:27" ht="14.25" customHeight="1" x14ac:dyDescent="0.3">
      <c r="A31" s="19">
        <v>25</v>
      </c>
      <c r="B31" s="19"/>
      <c r="C31" s="19" t="s">
        <v>45</v>
      </c>
      <c r="D31" s="19">
        <f>SUMIF(Pools!$B:$B,$A31,Pools!$J:$J)+SUMIF(brackets!$B:$B,$A31,brackets!$J:$J)</f>
        <v>0</v>
      </c>
      <c r="E31" s="19">
        <f>SUMIF(Pools!$B:$B,$A31,Pools!$K:$K)+SUMIF(brackets!$B:$B,$A31,brackets!$K:$K)</f>
        <v>0</v>
      </c>
      <c r="F31" s="19">
        <f t="shared" si="0"/>
        <v>0</v>
      </c>
      <c r="G31" s="20">
        <f t="shared" si="1"/>
        <v>0</v>
      </c>
      <c r="H31" s="19" t="e">
        <f t="shared" si="2"/>
        <v>#VALUE!</v>
      </c>
      <c r="I31" s="19">
        <f>SUMIF(Pools!$B:$B,$A31,Pools!$L:$L)+SUMIF(brackets!$B:$B,$A31,brackets!$L:$L)</f>
        <v>0</v>
      </c>
      <c r="J31" s="19">
        <f>SUMIF(Pools!$B:$B,$A31,Pools!$M:$M)+SUMIF(brackets!$B:$B,$A31,brackets!$M:$M)</f>
        <v>0</v>
      </c>
      <c r="K31" s="19">
        <f>SUMIF(Pools!$B:$B,$A31,Pools!$N:$N)+SUMIF(brackets!$B:$B,$A31,brackets!$N:$N)</f>
        <v>0</v>
      </c>
      <c r="L31" s="19">
        <f t="shared" si="3"/>
        <v>0</v>
      </c>
      <c r="M31" s="20">
        <f t="shared" si="4"/>
        <v>0</v>
      </c>
      <c r="N31" s="19">
        <f>SUMIF(Pools!$B:$B,$A31,Pools!$P:$P)+SUMIF(brackets!$B:$B,$A31,brackets!$P:$P)</f>
        <v>0</v>
      </c>
      <c r="O31" s="21">
        <f t="shared" si="5"/>
        <v>0</v>
      </c>
      <c r="P31" s="19">
        <f>SUMIF(Pools!$B:$B,$A31,Pools!$Q:$Q)+SUMIF(brackets!$B:$B,$A31,brackets!$Q:$Q)</f>
        <v>0</v>
      </c>
      <c r="Q31" s="21">
        <f t="shared" si="6"/>
        <v>0</v>
      </c>
      <c r="R31" s="19">
        <f t="shared" si="7"/>
        <v>0</v>
      </c>
      <c r="S31" s="21">
        <f t="shared" si="8"/>
        <v>0</v>
      </c>
      <c r="T31" s="19">
        <f>SUMIF(Pools!$B:$B,$A31,Pools!$S:$S)+SUMIF(brackets!$B:$B,$A31,brackets!$S:$S)</f>
        <v>0</v>
      </c>
      <c r="U31" s="19">
        <f>SUMIF(Pools!$B:$B,$A31,Pools!$T:$T)+SUMIF(brackets!$B:$B,$A31,brackets!$T:$T)</f>
        <v>0</v>
      </c>
      <c r="V31" s="19">
        <f t="shared" si="9"/>
        <v>0</v>
      </c>
      <c r="W31" s="19">
        <f>SUMIF(Pools!$B:$B, $A31, Pools!$J:$J) + (SUMIF(brackets!$B:$B, $A31, brackets!$J:$J) * 2)</f>
        <v>0</v>
      </c>
      <c r="X31" s="19">
        <f t="shared" si="10"/>
        <v>6</v>
      </c>
      <c r="Y31" s="19"/>
      <c r="Z31" s="19">
        <f t="shared" si="11"/>
        <v>0</v>
      </c>
      <c r="AA31" s="22"/>
    </row>
    <row r="32" spans="1:27" ht="14.25" customHeight="1" x14ac:dyDescent="0.3">
      <c r="A32" s="19">
        <v>26</v>
      </c>
      <c r="B32" s="19"/>
      <c r="C32" s="19" t="s">
        <v>45</v>
      </c>
      <c r="D32" s="19">
        <f>SUMIF(Pools!$B:$B,$A32,Pools!$J:$J)+SUMIF(brackets!$B:$B,$A32,brackets!$J:$J)</f>
        <v>0</v>
      </c>
      <c r="E32" s="19">
        <f>SUMIF(Pools!$B:$B,$A32,Pools!$K:$K)+SUMIF(brackets!$B:$B,$A32,brackets!$K:$K)</f>
        <v>0</v>
      </c>
      <c r="F32" s="19">
        <f t="shared" si="0"/>
        <v>0</v>
      </c>
      <c r="G32" s="20">
        <f t="shared" si="1"/>
        <v>0</v>
      </c>
      <c r="H32" s="19" t="e">
        <f t="shared" si="2"/>
        <v>#VALUE!</v>
      </c>
      <c r="I32" s="19">
        <f>SUMIF(Pools!$B:$B,$A32,Pools!$L:$L)+SUMIF(brackets!$B:$B,$A32,brackets!$L:$L)</f>
        <v>0</v>
      </c>
      <c r="J32" s="19">
        <f>SUMIF(Pools!$B:$B,$A32,Pools!$M:$M)+SUMIF(brackets!$B:$B,$A32,brackets!$M:$M)</f>
        <v>0</v>
      </c>
      <c r="K32" s="19">
        <f>SUMIF(Pools!$B:$B,$A32,Pools!$N:$N)+SUMIF(brackets!$B:$B,$A32,brackets!$N:$N)</f>
        <v>0</v>
      </c>
      <c r="L32" s="19">
        <f t="shared" si="3"/>
        <v>0</v>
      </c>
      <c r="M32" s="20">
        <f t="shared" si="4"/>
        <v>0</v>
      </c>
      <c r="N32" s="19">
        <f>SUMIF(Pools!$B:$B,$A32,Pools!$P:$P)+SUMIF(brackets!$B:$B,$A32,brackets!$P:$P)</f>
        <v>0</v>
      </c>
      <c r="O32" s="21">
        <f t="shared" si="5"/>
        <v>0</v>
      </c>
      <c r="P32" s="19">
        <f>SUMIF(Pools!$B:$B,$A32,Pools!$Q:$Q)+SUMIF(brackets!$B:$B,$A32,brackets!$Q:$Q)</f>
        <v>0</v>
      </c>
      <c r="Q32" s="21">
        <f t="shared" si="6"/>
        <v>0</v>
      </c>
      <c r="R32" s="19">
        <f t="shared" si="7"/>
        <v>0</v>
      </c>
      <c r="S32" s="21">
        <f t="shared" si="8"/>
        <v>0</v>
      </c>
      <c r="T32" s="19">
        <f>SUMIF(Pools!$B:$B,$A32,Pools!$S:$S)+SUMIF(brackets!$B:$B,$A32,brackets!$S:$S)</f>
        <v>0</v>
      </c>
      <c r="U32" s="19">
        <f>SUMIF(Pools!$B:$B,$A32,Pools!$T:$T)+SUMIF(brackets!$B:$B,$A32,brackets!$T:$T)</f>
        <v>0</v>
      </c>
      <c r="V32" s="19">
        <f t="shared" si="9"/>
        <v>0</v>
      </c>
      <c r="W32" s="19">
        <f>SUMIF(Pools!$B:$B, $A32, Pools!$J:$J) + (SUMIF(brackets!$B:$B, $A32, brackets!$J:$J) * 2)</f>
        <v>0</v>
      </c>
      <c r="X32" s="19">
        <f t="shared" si="10"/>
        <v>6</v>
      </c>
      <c r="Y32" s="19"/>
      <c r="Z32" s="19">
        <f t="shared" si="11"/>
        <v>0</v>
      </c>
      <c r="AA32" s="22"/>
    </row>
    <row r="33" spans="1:27" ht="14.25" customHeight="1" x14ac:dyDescent="0.3">
      <c r="A33" s="19">
        <v>27</v>
      </c>
      <c r="B33" s="19"/>
      <c r="C33" s="19" t="s">
        <v>45</v>
      </c>
      <c r="D33" s="19">
        <f>SUMIF(Pools!$B:$B,$A33,Pools!$J:$J)+SUMIF(brackets!$B:$B,$A33,brackets!$J:$J)</f>
        <v>0</v>
      </c>
      <c r="E33" s="19">
        <f>SUMIF(Pools!$B:$B,$A33,Pools!$K:$K)+SUMIF(brackets!$B:$B,$A33,brackets!$K:$K)</f>
        <v>0</v>
      </c>
      <c r="F33" s="19">
        <f t="shared" si="0"/>
        <v>0</v>
      </c>
      <c r="G33" s="20">
        <f t="shared" si="1"/>
        <v>0</v>
      </c>
      <c r="H33" s="19" t="e">
        <f t="shared" si="2"/>
        <v>#VALUE!</v>
      </c>
      <c r="I33" s="19">
        <f>SUMIF(Pools!$B:$B,$A33,Pools!$L:$L)+SUMIF(brackets!$B:$B,$A33,brackets!$L:$L)</f>
        <v>0</v>
      </c>
      <c r="J33" s="19">
        <f>SUMIF(Pools!$B:$B,$A33,Pools!$M:$M)+SUMIF(brackets!$B:$B,$A33,brackets!$M:$M)</f>
        <v>0</v>
      </c>
      <c r="K33" s="19">
        <f>SUMIF(Pools!$B:$B,$A33,Pools!$N:$N)+SUMIF(brackets!$B:$B,$A33,brackets!$N:$N)</f>
        <v>0</v>
      </c>
      <c r="L33" s="19">
        <f t="shared" si="3"/>
        <v>0</v>
      </c>
      <c r="M33" s="20">
        <f t="shared" si="4"/>
        <v>0</v>
      </c>
      <c r="N33" s="19">
        <f>SUMIF(Pools!$B:$B,$A33,Pools!$P:$P)+SUMIF(brackets!$B:$B,$A33,brackets!$P:$P)</f>
        <v>0</v>
      </c>
      <c r="O33" s="21">
        <f t="shared" si="5"/>
        <v>0</v>
      </c>
      <c r="P33" s="19">
        <f>SUMIF(Pools!$B:$B,$A33,Pools!$Q:$Q)+SUMIF(brackets!$B:$B,$A33,brackets!$Q:$Q)</f>
        <v>0</v>
      </c>
      <c r="Q33" s="21">
        <f t="shared" si="6"/>
        <v>0</v>
      </c>
      <c r="R33" s="19">
        <f t="shared" si="7"/>
        <v>0</v>
      </c>
      <c r="S33" s="21">
        <f t="shared" si="8"/>
        <v>0</v>
      </c>
      <c r="T33" s="19">
        <f>SUMIF(Pools!$B:$B,$A33,Pools!$S:$S)+SUMIF(brackets!$B:$B,$A33,brackets!$S:$S)</f>
        <v>0</v>
      </c>
      <c r="U33" s="19">
        <f>SUMIF(Pools!$B:$B,$A33,Pools!$T:$T)+SUMIF(brackets!$B:$B,$A33,brackets!$T:$T)</f>
        <v>0</v>
      </c>
      <c r="V33" s="19">
        <f t="shared" si="9"/>
        <v>0</v>
      </c>
      <c r="W33" s="19">
        <f>SUMIF(Pools!$B:$B, $A33, Pools!$J:$J) + (SUMIF(brackets!$B:$B, $A33, brackets!$J:$J) * 2)</f>
        <v>0</v>
      </c>
      <c r="X33" s="19">
        <f t="shared" si="10"/>
        <v>6</v>
      </c>
      <c r="Y33" s="19"/>
      <c r="Z33" s="19">
        <f t="shared" si="11"/>
        <v>0</v>
      </c>
      <c r="AA33" s="22"/>
    </row>
    <row r="34" spans="1:27" ht="14.25" customHeight="1" x14ac:dyDescent="0.3">
      <c r="A34" s="19">
        <v>28</v>
      </c>
      <c r="B34" s="19"/>
      <c r="C34" s="19" t="s">
        <v>45</v>
      </c>
      <c r="D34" s="19">
        <f>SUMIF(Pools!$B:$B,$A34,Pools!$J:$J)+SUMIF(brackets!$B:$B,$A34,brackets!$J:$J)</f>
        <v>0</v>
      </c>
      <c r="E34" s="19">
        <f>SUMIF(Pools!$B:$B,$A34,Pools!$K:$K)+SUMIF(brackets!$B:$B,$A34,brackets!$K:$K)</f>
        <v>0</v>
      </c>
      <c r="F34" s="19">
        <f t="shared" si="0"/>
        <v>0</v>
      </c>
      <c r="G34" s="20">
        <f t="shared" si="1"/>
        <v>0</v>
      </c>
      <c r="H34" s="19" t="e">
        <f t="shared" si="2"/>
        <v>#VALUE!</v>
      </c>
      <c r="I34" s="19">
        <f>SUMIF(Pools!$B:$B,$A34,Pools!$L:$L)+SUMIF(brackets!$B:$B,$A34,brackets!$L:$L)</f>
        <v>0</v>
      </c>
      <c r="J34" s="19">
        <f>SUMIF(Pools!$B:$B,$A34,Pools!$M:$M)+SUMIF(brackets!$B:$B,$A34,brackets!$M:$M)</f>
        <v>0</v>
      </c>
      <c r="K34" s="19">
        <f>SUMIF(Pools!$B:$B,$A34,Pools!$N:$N)+SUMIF(brackets!$B:$B,$A34,brackets!$N:$N)</f>
        <v>0</v>
      </c>
      <c r="L34" s="19">
        <f t="shared" si="3"/>
        <v>0</v>
      </c>
      <c r="M34" s="20">
        <f t="shared" si="4"/>
        <v>0</v>
      </c>
      <c r="N34" s="19">
        <f>SUMIF(Pools!$B:$B,$A34,Pools!$P:$P)+SUMIF(brackets!$B:$B,$A34,brackets!$P:$P)</f>
        <v>0</v>
      </c>
      <c r="O34" s="21">
        <f t="shared" si="5"/>
        <v>0</v>
      </c>
      <c r="P34" s="19">
        <f>SUMIF(Pools!$B:$B,$A34,Pools!$Q:$Q)+SUMIF(brackets!$B:$B,$A34,brackets!$Q:$Q)</f>
        <v>0</v>
      </c>
      <c r="Q34" s="21">
        <f t="shared" si="6"/>
        <v>0</v>
      </c>
      <c r="R34" s="19">
        <f t="shared" si="7"/>
        <v>0</v>
      </c>
      <c r="S34" s="21">
        <f t="shared" si="8"/>
        <v>0</v>
      </c>
      <c r="T34" s="19">
        <f>SUMIF(Pools!$B:$B,$A34,Pools!$S:$S)+SUMIF(brackets!$B:$B,$A34,brackets!$S:$S)</f>
        <v>0</v>
      </c>
      <c r="U34" s="19">
        <f>SUMIF(Pools!$B:$B,$A34,Pools!$T:$T)+SUMIF(brackets!$B:$B,$A34,brackets!$T:$T)</f>
        <v>0</v>
      </c>
      <c r="V34" s="19">
        <f t="shared" si="9"/>
        <v>0</v>
      </c>
      <c r="W34" s="19">
        <f>SUMIF(Pools!$B:$B, $A34, Pools!$J:$J) + (SUMIF(brackets!$B:$B, $A34, brackets!$J:$J) * 2)</f>
        <v>0</v>
      </c>
      <c r="X34" s="19">
        <f t="shared" si="10"/>
        <v>6</v>
      </c>
      <c r="Y34" s="19"/>
      <c r="Z34" s="19">
        <f t="shared" si="11"/>
        <v>0</v>
      </c>
      <c r="AA34" s="22"/>
    </row>
    <row r="35" spans="1:27" ht="14.25" customHeight="1" x14ac:dyDescent="0.3">
      <c r="A35" s="23"/>
      <c r="B35" s="23"/>
      <c r="C35" s="23"/>
      <c r="D35" s="23"/>
      <c r="E35" s="23"/>
      <c r="F35" s="23"/>
      <c r="G35" s="24"/>
      <c r="H35" s="23"/>
      <c r="I35" s="23"/>
      <c r="J35" s="23"/>
      <c r="K35" s="23"/>
      <c r="L35" s="23"/>
      <c r="M35" s="24"/>
      <c r="N35" s="23"/>
      <c r="O35" s="25"/>
      <c r="P35" s="23"/>
      <c r="Q35" s="25"/>
      <c r="R35" s="23"/>
      <c r="S35" s="25"/>
      <c r="T35" s="23"/>
      <c r="U35" s="23"/>
      <c r="V35" s="23"/>
      <c r="W35" s="23"/>
      <c r="X35" s="23"/>
      <c r="Y35" s="23"/>
      <c r="Z35" s="23"/>
    </row>
    <row r="36" spans="1:27" ht="14.25" customHeight="1" x14ac:dyDescent="0.3"/>
    <row r="37" spans="1:27" ht="14.25" customHeight="1" x14ac:dyDescent="0.3"/>
    <row r="38" spans="1:27" ht="14.25" customHeight="1" x14ac:dyDescent="0.3"/>
    <row r="39" spans="1:27" ht="14.25" customHeight="1" x14ac:dyDescent="0.3"/>
    <row r="40" spans="1:27" ht="14.25" customHeight="1" x14ac:dyDescent="0.3"/>
    <row r="41" spans="1:27" ht="14.25" customHeight="1" x14ac:dyDescent="0.3"/>
    <row r="42" spans="1:27" ht="14.25" customHeight="1" x14ac:dyDescent="0.3"/>
    <row r="43" spans="1:27" ht="14.25" customHeight="1" x14ac:dyDescent="0.3"/>
    <row r="44" spans="1:27" ht="14.25" customHeight="1" x14ac:dyDescent="0.3"/>
    <row r="45" spans="1:27" ht="14.25" customHeight="1" x14ac:dyDescent="0.3"/>
    <row r="46" spans="1:27" ht="14.25" customHeight="1" x14ac:dyDescent="0.3"/>
    <row r="47" spans="1:27" ht="14.25" customHeight="1" x14ac:dyDescent="0.3"/>
    <row r="48" spans="1:27" ht="14.25" customHeight="1" x14ac:dyDescent="0.3">
      <c r="G48" s="26" t="s">
        <v>46</v>
      </c>
    </row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</sheetData>
  <mergeCells count="17">
    <mergeCell ref="A5:A6"/>
    <mergeCell ref="A1:AA1"/>
    <mergeCell ref="A2:AA2"/>
    <mergeCell ref="T3:V3"/>
    <mergeCell ref="W3:X3"/>
    <mergeCell ref="T4:V4"/>
    <mergeCell ref="W4:X4"/>
    <mergeCell ref="T5:V5"/>
    <mergeCell ref="W5:W6"/>
    <mergeCell ref="X5:X6"/>
    <mergeCell ref="Y5:Y6"/>
    <mergeCell ref="Z5:Z6"/>
    <mergeCell ref="B5:B6"/>
    <mergeCell ref="C5:C6"/>
    <mergeCell ref="D5:H5"/>
    <mergeCell ref="I5:M5"/>
    <mergeCell ref="N5:S5"/>
  </mergeCells>
  <dataValidations count="1">
    <dataValidation type="list" allowBlank="1" sqref="Z3" xr:uid="{00000000-0002-0000-0000-000000000000}">
      <formula1>"Classic,Regional,Conference"</formula1>
    </dataValidation>
  </dataValidation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70"/>
  <sheetViews>
    <sheetView workbookViewId="0"/>
  </sheetViews>
  <sheetFormatPr defaultColWidth="14.44140625" defaultRowHeight="15" customHeight="1" x14ac:dyDescent="0.3"/>
  <cols>
    <col min="1" max="1" width="10" customWidth="1"/>
    <col min="2" max="2" width="6" customWidth="1"/>
    <col min="3" max="3" width="27" customWidth="1"/>
    <col min="4" max="4" width="6.88671875" customWidth="1"/>
    <col min="5" max="11" width="4.44140625" customWidth="1"/>
    <col min="12" max="14" width="10" customWidth="1"/>
    <col min="15" max="20" width="6" customWidth="1"/>
    <col min="21" max="21" width="21" customWidth="1"/>
    <col min="22" max="24" width="8.6640625" hidden="1" customWidth="1"/>
    <col min="25" max="26" width="8.6640625" customWidth="1"/>
  </cols>
  <sheetData>
    <row r="1" spans="1:26" ht="14.25" customHeight="1" x14ac:dyDescent="0.3">
      <c r="A1" s="134" t="s">
        <v>47</v>
      </c>
      <c r="B1" s="134" t="s">
        <v>12</v>
      </c>
      <c r="C1" s="134" t="s">
        <v>13</v>
      </c>
      <c r="D1" s="134" t="s">
        <v>14</v>
      </c>
      <c r="E1" s="134" t="s">
        <v>48</v>
      </c>
      <c r="F1" s="135"/>
      <c r="G1" s="135"/>
      <c r="H1" s="135"/>
      <c r="I1" s="135"/>
      <c r="J1" s="134" t="s">
        <v>49</v>
      </c>
      <c r="K1" s="135"/>
      <c r="L1" s="134" t="s">
        <v>50</v>
      </c>
      <c r="M1" s="135"/>
      <c r="N1" s="135"/>
      <c r="O1" s="135"/>
      <c r="P1" s="134" t="s">
        <v>51</v>
      </c>
      <c r="Q1" s="135"/>
      <c r="R1" s="135"/>
      <c r="S1" s="134" t="s">
        <v>18</v>
      </c>
      <c r="T1" s="135"/>
      <c r="U1" s="27"/>
      <c r="Y1" s="142" t="s">
        <v>52</v>
      </c>
      <c r="Z1" s="28" t="s">
        <v>53</v>
      </c>
    </row>
    <row r="2" spans="1:26" ht="14.25" customHeight="1" x14ac:dyDescent="0.3">
      <c r="A2" s="135"/>
      <c r="B2" s="135"/>
      <c r="C2" s="135"/>
      <c r="D2" s="135"/>
      <c r="E2" s="29" t="s">
        <v>54</v>
      </c>
      <c r="F2" s="29" t="s">
        <v>55</v>
      </c>
      <c r="G2" s="29" t="s">
        <v>56</v>
      </c>
      <c r="H2" s="29" t="s">
        <v>57</v>
      </c>
      <c r="I2" s="29" t="s">
        <v>58</v>
      </c>
      <c r="J2" s="29" t="s">
        <v>23</v>
      </c>
      <c r="K2" s="29" t="s">
        <v>24</v>
      </c>
      <c r="L2" s="29" t="s">
        <v>23</v>
      </c>
      <c r="M2" s="29" t="s">
        <v>28</v>
      </c>
      <c r="N2" s="29" t="s">
        <v>24</v>
      </c>
      <c r="O2" s="29" t="s">
        <v>25</v>
      </c>
      <c r="P2" s="29" t="s">
        <v>38</v>
      </c>
      <c r="Q2" s="29" t="s">
        <v>31</v>
      </c>
      <c r="R2" s="29" t="s">
        <v>34</v>
      </c>
      <c r="S2" s="30" t="s">
        <v>59</v>
      </c>
      <c r="T2" s="31" t="s">
        <v>59</v>
      </c>
      <c r="U2" s="29" t="s">
        <v>60</v>
      </c>
      <c r="Y2" s="143"/>
      <c r="Z2" s="32" t="b">
        <v>0</v>
      </c>
    </row>
    <row r="3" spans="1:26" ht="15.75" customHeight="1" x14ac:dyDescent="0.3">
      <c r="A3" s="147">
        <v>1</v>
      </c>
      <c r="B3" s="33">
        <v>2</v>
      </c>
      <c r="C3" s="33" t="str">
        <f>IFERROR(VLOOKUP(B3, results!A:C, 2, FALSE), "")</f>
        <v>Lowland Boars</v>
      </c>
      <c r="D3" s="33" t="str">
        <f>IFERROR(VLOOKUP(B3, results!A:C, 3, FALSE), "")</f>
        <v>A</v>
      </c>
      <c r="E3" s="33">
        <v>3</v>
      </c>
      <c r="F3" s="33">
        <v>2</v>
      </c>
      <c r="G3" s="33"/>
      <c r="H3" s="33"/>
      <c r="I3" s="33"/>
      <c r="J3" s="33">
        <f>IF(L3&gt;L4,1,0)</f>
        <v>1</v>
      </c>
      <c r="K3" s="33">
        <f>IF(L3&lt;L4,1,0)</f>
        <v>0</v>
      </c>
      <c r="L3" s="33">
        <f>IF(E3&gt;E4,1,0)+IF(F3&gt;F4,1,0)+IF(G3&gt;G4,1,0)+IF(H3&gt;H4,1,0)+IF(I3&gt;I4,1,0)</f>
        <v>2</v>
      </c>
      <c r="M3" s="33">
        <f t="shared" ref="M3:M170" si="0">O3-L3-N3</f>
        <v>0</v>
      </c>
      <c r="N3" s="33">
        <f>L4</f>
        <v>0</v>
      </c>
      <c r="O3" s="33">
        <f t="shared" ref="O3:O170" si="1">IF(ISBLANK(E3),0,1)+IF(ISBLANK(F3),0,1)+IF(ISBLANK(G3),0,1)+IF(ISBLANK(H3),0,1)+IF(ISBLANK(I3),0,1)</f>
        <v>2</v>
      </c>
      <c r="P3" s="33">
        <f t="shared" ref="P3:P170" si="2">SUM(E3:I3)</f>
        <v>5</v>
      </c>
      <c r="Q3" s="33">
        <f>COUNTIF(E4:I4,"&lt;&gt;") * 5 -SUM(E4:I4)</f>
        <v>10</v>
      </c>
      <c r="R3" s="33">
        <f t="shared" ref="R3:R170" si="3">IFERROR(P3-Q3,0)</f>
        <v>-5</v>
      </c>
      <c r="S3" s="33" t="s">
        <v>59</v>
      </c>
      <c r="T3" s="33" t="s">
        <v>59</v>
      </c>
      <c r="U3" s="34"/>
      <c r="V3" s="35"/>
      <c r="W3" s="36"/>
      <c r="X3" s="36"/>
      <c r="Y3" s="144" t="b">
        <v>1</v>
      </c>
      <c r="Z3" s="35"/>
    </row>
    <row r="4" spans="1:26" ht="15.75" customHeight="1" x14ac:dyDescent="0.3">
      <c r="A4" s="148"/>
      <c r="B4" s="37">
        <v>5</v>
      </c>
      <c r="C4" s="37" t="str">
        <f>IFERROR(VLOOKUP(B4, results!A:C, 2, FALSE), "")</f>
        <v>MFC Slezsko (non valid)</v>
      </c>
      <c r="D4" s="37" t="str">
        <f>IFERROR(VLOOKUP(B4, results!A:C, 3, FALSE), "")</f>
        <v>A</v>
      </c>
      <c r="E4" s="37">
        <v>0</v>
      </c>
      <c r="F4" s="37">
        <v>0</v>
      </c>
      <c r="G4" s="37"/>
      <c r="H4" s="37"/>
      <c r="I4" s="37"/>
      <c r="J4" s="37">
        <f>IF(L4&gt;L3,1,0)</f>
        <v>0</v>
      </c>
      <c r="K4" s="37">
        <f>IF(L4&lt;L3,1,0)</f>
        <v>1</v>
      </c>
      <c r="L4" s="37">
        <f>IF(E4&gt;E3,1,0)+IF(F4&gt;F3,1,0)+IF(G4&gt;G3,1,0)+IF(H4&gt;H3,1,0)+IF(I4&gt;I3,1,0)</f>
        <v>0</v>
      </c>
      <c r="M4" s="37">
        <f t="shared" si="0"/>
        <v>0</v>
      </c>
      <c r="N4" s="37">
        <f>L3</f>
        <v>2</v>
      </c>
      <c r="O4" s="37">
        <f t="shared" si="1"/>
        <v>2</v>
      </c>
      <c r="P4" s="37">
        <f t="shared" si="2"/>
        <v>0</v>
      </c>
      <c r="Q4" s="37">
        <f>COUNTIF(E3:I3,"&lt;&gt;") * 5 -SUM(E3:I3)</f>
        <v>5</v>
      </c>
      <c r="R4" s="37">
        <f t="shared" si="3"/>
        <v>-5</v>
      </c>
      <c r="S4" s="37" t="s">
        <v>59</v>
      </c>
      <c r="T4" s="37" t="s">
        <v>59</v>
      </c>
      <c r="U4" s="38"/>
      <c r="V4" s="39"/>
      <c r="W4" s="40"/>
      <c r="X4" s="40"/>
      <c r="Y4" s="145"/>
      <c r="Z4" s="39"/>
    </row>
    <row r="5" spans="1:26" ht="15.75" customHeight="1" x14ac:dyDescent="0.3">
      <c r="A5" s="149">
        <v>2</v>
      </c>
      <c r="B5" s="41">
        <v>1</v>
      </c>
      <c r="C5" s="41" t="str">
        <f>IFERROR(VLOOKUP(B5, results!A:C, 2, FALSE), "")</f>
        <v>KS Rycerz</v>
      </c>
      <c r="D5" s="41" t="str">
        <f>IFERROR(VLOOKUP(B5, results!A:C, 3, FALSE), "")</f>
        <v>A</v>
      </c>
      <c r="E5" s="41">
        <v>5</v>
      </c>
      <c r="F5" s="41">
        <v>1</v>
      </c>
      <c r="G5" s="41"/>
      <c r="H5" s="41"/>
      <c r="I5" s="41"/>
      <c r="J5" s="41">
        <f>IF(L5&gt;L6,1,0)</f>
        <v>1</v>
      </c>
      <c r="K5" s="41">
        <f>IF(L5&lt;L6,1,0)</f>
        <v>0</v>
      </c>
      <c r="L5" s="41">
        <f>IF(E5&gt;E6,1,0)+IF(F5&gt;F6,1,0)+IF(G5&gt;G6,1,0)+IF(H5&gt;H6,1,0)+IF(I5&gt;I6,1,0)</f>
        <v>2</v>
      </c>
      <c r="M5" s="41">
        <f t="shared" si="0"/>
        <v>0</v>
      </c>
      <c r="N5" s="41">
        <f>L6</f>
        <v>0</v>
      </c>
      <c r="O5" s="41">
        <f t="shared" si="1"/>
        <v>2</v>
      </c>
      <c r="P5" s="41">
        <f t="shared" si="2"/>
        <v>6</v>
      </c>
      <c r="Q5" s="41">
        <f>COUNTIF(E6:I6,"&lt;&gt;") * 5 -SUM(E6:I6)</f>
        <v>10</v>
      </c>
      <c r="R5" s="41">
        <f t="shared" si="3"/>
        <v>-4</v>
      </c>
      <c r="S5" s="41" t="s">
        <v>59</v>
      </c>
      <c r="T5" s="41" t="s">
        <v>59</v>
      </c>
      <c r="U5" s="42"/>
      <c r="V5" s="43"/>
      <c r="W5" s="44"/>
      <c r="X5" s="44"/>
      <c r="Y5" s="146" t="b">
        <v>1</v>
      </c>
      <c r="Z5" s="43"/>
    </row>
    <row r="6" spans="1:26" ht="15.75" customHeight="1" x14ac:dyDescent="0.3">
      <c r="A6" s="148"/>
      <c r="B6" s="37">
        <v>4</v>
      </c>
      <c r="C6" s="37" t="str">
        <f>IFERROR(VLOOKUP(B6, results!A:C, 2, FALSE), "")</f>
        <v>Sierotki</v>
      </c>
      <c r="D6" s="37" t="str">
        <f>IFERROR(VLOOKUP(B6, results!A:C, 3, FALSE), "")</f>
        <v>A</v>
      </c>
      <c r="E6" s="37">
        <v>0</v>
      </c>
      <c r="F6" s="37">
        <v>0</v>
      </c>
      <c r="G6" s="37"/>
      <c r="H6" s="37"/>
      <c r="I6" s="37"/>
      <c r="J6" s="37">
        <f>IF(L6&gt;L5,1,0)</f>
        <v>0</v>
      </c>
      <c r="K6" s="37">
        <f>IF(L6&lt;L5,1,0)</f>
        <v>1</v>
      </c>
      <c r="L6" s="37">
        <f>IF(E6&gt;E5,1,0)+IF(F6&gt;F5,1,0)+IF(G6&gt;G5,1,0)+IF(H6&gt;H5,1,0)+IF(I6&gt;I5,1,0)</f>
        <v>0</v>
      </c>
      <c r="M6" s="37">
        <f t="shared" si="0"/>
        <v>0</v>
      </c>
      <c r="N6" s="37">
        <f>L5</f>
        <v>2</v>
      </c>
      <c r="O6" s="37">
        <f t="shared" si="1"/>
        <v>2</v>
      </c>
      <c r="P6" s="37">
        <f t="shared" si="2"/>
        <v>0</v>
      </c>
      <c r="Q6" s="37">
        <f>COUNTIF(E5:I5,"&lt;&gt;") * 5 -SUM(E5:I5)</f>
        <v>4</v>
      </c>
      <c r="R6" s="37">
        <f t="shared" si="3"/>
        <v>-4</v>
      </c>
      <c r="S6" s="37" t="s">
        <v>59</v>
      </c>
      <c r="T6" s="37" t="s">
        <v>59</v>
      </c>
      <c r="U6" s="38"/>
      <c r="V6" s="39"/>
      <c r="W6" s="40"/>
      <c r="X6" s="40"/>
      <c r="Y6" s="145"/>
      <c r="Z6" s="39"/>
    </row>
    <row r="7" spans="1:26" ht="15.75" customHeight="1" x14ac:dyDescent="0.3">
      <c r="A7" s="149">
        <v>3</v>
      </c>
      <c r="B7" s="41">
        <v>2</v>
      </c>
      <c r="C7" s="41" t="str">
        <f>IFERROR(VLOOKUP(B7, results!A:C, 2, FALSE), "")</f>
        <v>Lowland Boars</v>
      </c>
      <c r="D7" s="41" t="str">
        <f>IFERROR(VLOOKUP(B7, results!A:C, 3, FALSE), "")</f>
        <v>A</v>
      </c>
      <c r="E7" s="41">
        <v>0</v>
      </c>
      <c r="F7" s="41">
        <v>0</v>
      </c>
      <c r="G7" s="41"/>
      <c r="H7" s="41"/>
      <c r="I7" s="41"/>
      <c r="J7" s="41">
        <f>IF(L7&gt;L8,1,0)</f>
        <v>0</v>
      </c>
      <c r="K7" s="41">
        <f>IF(L7&lt;L8,1,0)</f>
        <v>1</v>
      </c>
      <c r="L7" s="41">
        <f>IF(E7&gt;E8,1,0)+IF(F7&gt;F8,1,0)+IF(G7&gt;G8,1,0)+IF(H7&gt;H8,1,0)+IF(I7&gt;I8,1,0)</f>
        <v>0</v>
      </c>
      <c r="M7" s="41">
        <f t="shared" si="0"/>
        <v>0</v>
      </c>
      <c r="N7" s="41">
        <f>L8</f>
        <v>2</v>
      </c>
      <c r="O7" s="41">
        <f t="shared" si="1"/>
        <v>2</v>
      </c>
      <c r="P7" s="41">
        <f t="shared" si="2"/>
        <v>0</v>
      </c>
      <c r="Q7" s="41">
        <f>COUNTIF(E8:I8,"&lt;&gt;") * 5 -SUM(E8:I8)</f>
        <v>2</v>
      </c>
      <c r="R7" s="41">
        <f t="shared" si="3"/>
        <v>-2</v>
      </c>
      <c r="S7" s="41" t="s">
        <v>59</v>
      </c>
      <c r="T7" s="41" t="s">
        <v>59</v>
      </c>
      <c r="U7" s="42"/>
      <c r="V7" s="43"/>
      <c r="W7" s="44"/>
      <c r="X7" s="44"/>
      <c r="Y7" s="146" t="b">
        <v>1</v>
      </c>
      <c r="Z7" s="43"/>
    </row>
    <row r="8" spans="1:26" ht="15.75" customHeight="1" x14ac:dyDescent="0.3">
      <c r="A8" s="148"/>
      <c r="B8" s="37">
        <v>3</v>
      </c>
      <c r="C8" s="37" t="str">
        <f>IFERROR(VLOOKUP(B8, results!A:C, 2, FALSE), "")</f>
        <v>PRAGUE TROLLS</v>
      </c>
      <c r="D8" s="37" t="str">
        <f>IFERROR(VLOOKUP(B8, results!A:C, 3, FALSE), "")</f>
        <v>A</v>
      </c>
      <c r="E8" s="37">
        <v>3</v>
      </c>
      <c r="F8" s="37">
        <v>5</v>
      </c>
      <c r="G8" s="37"/>
      <c r="H8" s="37"/>
      <c r="I8" s="37"/>
      <c r="J8" s="37">
        <f>IF(L8&gt;L7,1,0)</f>
        <v>1</v>
      </c>
      <c r="K8" s="37">
        <f>IF(L8&lt;L7,1,0)</f>
        <v>0</v>
      </c>
      <c r="L8" s="37">
        <f>IF(E8&gt;E7,1,0)+IF(F8&gt;F7,1,0)+IF(G8&gt;G7,1,0)+IF(H8&gt;H7,1,0)+IF(I8&gt;I7,1,0)</f>
        <v>2</v>
      </c>
      <c r="M8" s="37">
        <f t="shared" si="0"/>
        <v>0</v>
      </c>
      <c r="N8" s="37">
        <f>L7</f>
        <v>0</v>
      </c>
      <c r="O8" s="37">
        <f t="shared" si="1"/>
        <v>2</v>
      </c>
      <c r="P8" s="37">
        <f t="shared" si="2"/>
        <v>8</v>
      </c>
      <c r="Q8" s="37">
        <f>COUNTIF(E7:I7,"&lt;&gt;") * 5 -SUM(E7:I7)</f>
        <v>10</v>
      </c>
      <c r="R8" s="37">
        <f t="shared" si="3"/>
        <v>-2</v>
      </c>
      <c r="S8" s="37" t="s">
        <v>59</v>
      </c>
      <c r="T8" s="37" t="s">
        <v>59</v>
      </c>
      <c r="U8" s="38"/>
      <c r="V8" s="39"/>
      <c r="W8" s="40"/>
      <c r="X8" s="40"/>
      <c r="Y8" s="145"/>
      <c r="Z8" s="39"/>
    </row>
    <row r="9" spans="1:26" ht="15.75" customHeight="1" x14ac:dyDescent="0.3">
      <c r="A9" s="149">
        <v>4</v>
      </c>
      <c r="B9" s="41">
        <v>4</v>
      </c>
      <c r="C9" s="41" t="str">
        <f>IFERROR(VLOOKUP(B9, results!A:C, 2, FALSE), "")</f>
        <v>Sierotki</v>
      </c>
      <c r="D9" s="41" t="str">
        <f>IFERROR(VLOOKUP(B9, results!A:C, 3, FALSE), "")</f>
        <v>A</v>
      </c>
      <c r="E9" s="41">
        <v>5</v>
      </c>
      <c r="F9" s="41">
        <v>0</v>
      </c>
      <c r="G9" s="41">
        <v>3</v>
      </c>
      <c r="H9" s="41"/>
      <c r="I9" s="41"/>
      <c r="J9" s="41">
        <f>IF(L9&gt;L10,1,0)</f>
        <v>1</v>
      </c>
      <c r="K9" s="41">
        <f>IF(L9&lt;L10,1,0)</f>
        <v>0</v>
      </c>
      <c r="L9" s="41">
        <f>IF(E9&gt;E10,1,0)+IF(F9&gt;F10,1,0)+IF(G9&gt;G10,1,0)+IF(H9&gt;H10,1,0)+IF(I9&gt;I10,1,0)</f>
        <v>2</v>
      </c>
      <c r="M9" s="41">
        <f t="shared" si="0"/>
        <v>0</v>
      </c>
      <c r="N9" s="41">
        <f>L10</f>
        <v>1</v>
      </c>
      <c r="O9" s="41">
        <f t="shared" si="1"/>
        <v>3</v>
      </c>
      <c r="P9" s="41">
        <f t="shared" si="2"/>
        <v>8</v>
      </c>
      <c r="Q9" s="41">
        <f>COUNTIF(E10:I10,"&lt;&gt;") * 5 -SUM(E10:I10)</f>
        <v>13</v>
      </c>
      <c r="R9" s="41">
        <f t="shared" si="3"/>
        <v>-5</v>
      </c>
      <c r="S9" s="41" t="s">
        <v>59</v>
      </c>
      <c r="T9" s="41" t="s">
        <v>59</v>
      </c>
      <c r="U9" s="42"/>
      <c r="V9" s="43"/>
      <c r="W9" s="44"/>
      <c r="X9" s="44"/>
      <c r="Y9" s="146" t="b">
        <v>1</v>
      </c>
      <c r="Z9" s="43"/>
    </row>
    <row r="10" spans="1:26" ht="15.75" customHeight="1" x14ac:dyDescent="0.3">
      <c r="A10" s="148"/>
      <c r="B10" s="37">
        <v>5</v>
      </c>
      <c r="C10" s="37" t="str">
        <f>IFERROR(VLOOKUP(B10, results!A:C, 2, FALSE), "")</f>
        <v>MFC Slezsko (non valid)</v>
      </c>
      <c r="D10" s="37" t="str">
        <f>IFERROR(VLOOKUP(B10, results!A:C, 3, FALSE), "")</f>
        <v>A</v>
      </c>
      <c r="E10" s="37">
        <v>0</v>
      </c>
      <c r="F10" s="37">
        <v>2</v>
      </c>
      <c r="G10" s="37">
        <v>0</v>
      </c>
      <c r="H10" s="37"/>
      <c r="I10" s="37"/>
      <c r="J10" s="37">
        <f>IF(L10&gt;L9,1,0)</f>
        <v>0</v>
      </c>
      <c r="K10" s="37">
        <f>IF(L10&lt;L9,1,0)</f>
        <v>1</v>
      </c>
      <c r="L10" s="37">
        <f>IF(E10&gt;E9,1,0)+IF(F10&gt;F9,1,0)+IF(G10&gt;G9,1,0)+IF(H10&gt;H9,1,0)+IF(I10&gt;I9,1,0)</f>
        <v>1</v>
      </c>
      <c r="M10" s="37">
        <f t="shared" si="0"/>
        <v>0</v>
      </c>
      <c r="N10" s="37">
        <f>L9</f>
        <v>2</v>
      </c>
      <c r="O10" s="37">
        <f t="shared" si="1"/>
        <v>3</v>
      </c>
      <c r="P10" s="37">
        <f t="shared" si="2"/>
        <v>2</v>
      </c>
      <c r="Q10" s="37">
        <f>COUNTIF(E9:I9,"&lt;&gt;") * 5 -SUM(E9:I9)</f>
        <v>7</v>
      </c>
      <c r="R10" s="37">
        <f t="shared" si="3"/>
        <v>-5</v>
      </c>
      <c r="S10" s="37" t="s">
        <v>59</v>
      </c>
      <c r="T10" s="37" t="s">
        <v>59</v>
      </c>
      <c r="U10" s="38"/>
      <c r="V10" s="39"/>
      <c r="W10" s="40"/>
      <c r="X10" s="40"/>
      <c r="Y10" s="145"/>
      <c r="Z10" s="39"/>
    </row>
    <row r="11" spans="1:26" ht="15.75" customHeight="1" x14ac:dyDescent="0.3">
      <c r="A11" s="149">
        <v>5</v>
      </c>
      <c r="B11" s="41">
        <v>3</v>
      </c>
      <c r="C11" s="41" t="str">
        <f>IFERROR(VLOOKUP(B11, results!A:C, 2, FALSE), "")</f>
        <v>PRAGUE TROLLS</v>
      </c>
      <c r="D11" s="41" t="str">
        <f>IFERROR(VLOOKUP(B11, results!A:C, 3, FALSE), "")</f>
        <v>A</v>
      </c>
      <c r="E11" s="41">
        <v>0</v>
      </c>
      <c r="F11" s="41">
        <v>1</v>
      </c>
      <c r="G11" s="41">
        <v>2</v>
      </c>
      <c r="H11" s="41"/>
      <c r="I11" s="41"/>
      <c r="J11" s="41">
        <f>IF(L11&gt;L12,1,0)</f>
        <v>1</v>
      </c>
      <c r="K11" s="41">
        <f>IF(L11&lt;L12,1,0)</f>
        <v>0</v>
      </c>
      <c r="L11" s="41">
        <f>IF(E11&gt;E12,1,0)+IF(F11&gt;F12,1,0)+IF(G11&gt;G12,1,0)+IF(H11&gt;H12,1,0)+IF(I11&gt;I12,1,0)</f>
        <v>2</v>
      </c>
      <c r="M11" s="41">
        <f t="shared" si="0"/>
        <v>0</v>
      </c>
      <c r="N11" s="41">
        <f>L12</f>
        <v>1</v>
      </c>
      <c r="O11" s="41">
        <f t="shared" si="1"/>
        <v>3</v>
      </c>
      <c r="P11" s="41">
        <f t="shared" si="2"/>
        <v>3</v>
      </c>
      <c r="Q11" s="41">
        <f>COUNTIF(E12:I12,"&lt;&gt;") * 5 -SUM(E12:I12)</f>
        <v>11</v>
      </c>
      <c r="R11" s="41">
        <f t="shared" si="3"/>
        <v>-8</v>
      </c>
      <c r="S11" s="41" t="s">
        <v>59</v>
      </c>
      <c r="T11" s="41" t="s">
        <v>59</v>
      </c>
      <c r="U11" s="42"/>
      <c r="V11" s="43"/>
      <c r="W11" s="44"/>
      <c r="X11" s="44"/>
      <c r="Y11" s="146" t="b">
        <v>1</v>
      </c>
      <c r="Z11" s="43"/>
    </row>
    <row r="12" spans="1:26" ht="15.75" customHeight="1" x14ac:dyDescent="0.3">
      <c r="A12" s="148"/>
      <c r="B12" s="37">
        <v>1</v>
      </c>
      <c r="C12" s="37" t="str">
        <f>IFERROR(VLOOKUP(B12, results!A:C, 2, FALSE), "")</f>
        <v>KS Rycerz</v>
      </c>
      <c r="D12" s="37" t="str">
        <f>IFERROR(VLOOKUP(B12, results!A:C, 3, FALSE), "")</f>
        <v>A</v>
      </c>
      <c r="E12" s="37">
        <v>4</v>
      </c>
      <c r="F12" s="37">
        <v>0</v>
      </c>
      <c r="G12" s="37">
        <v>0</v>
      </c>
      <c r="H12" s="37"/>
      <c r="I12" s="37"/>
      <c r="J12" s="37">
        <f>IF(L12&gt;L11,1,0)</f>
        <v>0</v>
      </c>
      <c r="K12" s="37">
        <f>IF(L12&lt;L11,1,0)</f>
        <v>1</v>
      </c>
      <c r="L12" s="37">
        <f>IF(E12&gt;E11,1,0)+IF(F12&gt;F11,1,0)+IF(G12&gt;G11,1,0)+IF(H12&gt;H11,1,0)+IF(I12&gt;I11,1,0)</f>
        <v>1</v>
      </c>
      <c r="M12" s="37">
        <f t="shared" si="0"/>
        <v>0</v>
      </c>
      <c r="N12" s="37">
        <f>L11</f>
        <v>2</v>
      </c>
      <c r="O12" s="37">
        <f t="shared" si="1"/>
        <v>3</v>
      </c>
      <c r="P12" s="37">
        <f t="shared" si="2"/>
        <v>4</v>
      </c>
      <c r="Q12" s="37">
        <f>COUNTIF(E11:I11,"&lt;&gt;") * 5 -SUM(E11:I11)</f>
        <v>12</v>
      </c>
      <c r="R12" s="37">
        <f t="shared" si="3"/>
        <v>-8</v>
      </c>
      <c r="S12" s="37" t="s">
        <v>59</v>
      </c>
      <c r="T12" s="37" t="s">
        <v>59</v>
      </c>
      <c r="U12" s="38"/>
      <c r="V12" s="39"/>
      <c r="W12" s="40"/>
      <c r="X12" s="40"/>
      <c r="Y12" s="145"/>
      <c r="Z12" s="39"/>
    </row>
    <row r="13" spans="1:26" ht="15.75" customHeight="1" x14ac:dyDescent="0.3">
      <c r="A13" s="149">
        <v>6</v>
      </c>
      <c r="B13" s="41">
        <v>4</v>
      </c>
      <c r="C13" s="41" t="str">
        <f>IFERROR(VLOOKUP(B13, results!A:C, 2, FALSE), "")</f>
        <v>Sierotki</v>
      </c>
      <c r="D13" s="41" t="str">
        <f>IFERROR(VLOOKUP(B13, results!A:C, 3, FALSE), "")</f>
        <v>A</v>
      </c>
      <c r="E13" s="41">
        <v>4</v>
      </c>
      <c r="F13" s="41">
        <v>0</v>
      </c>
      <c r="G13" s="41">
        <v>3</v>
      </c>
      <c r="H13" s="41"/>
      <c r="I13" s="41"/>
      <c r="J13" s="41">
        <f>IF(L13&gt;L14,1,0)</f>
        <v>1</v>
      </c>
      <c r="K13" s="41">
        <f>IF(L13&lt;L14,1,0)</f>
        <v>0</v>
      </c>
      <c r="L13" s="41">
        <f>IF(E13&gt;E14,1,0)+IF(F13&gt;F14,1,0)+IF(G13&gt;G14,1,0)+IF(H13&gt;H14,1,0)+IF(I13&gt;I14,1,0)</f>
        <v>2</v>
      </c>
      <c r="M13" s="41">
        <f t="shared" si="0"/>
        <v>0</v>
      </c>
      <c r="N13" s="41">
        <f>L14</f>
        <v>1</v>
      </c>
      <c r="O13" s="41">
        <f t="shared" si="1"/>
        <v>3</v>
      </c>
      <c r="P13" s="41">
        <f t="shared" si="2"/>
        <v>7</v>
      </c>
      <c r="Q13" s="41">
        <f>COUNTIF(E14:I14,"&lt;&gt;") * 5 -SUM(E14:I14)</f>
        <v>11</v>
      </c>
      <c r="R13" s="41">
        <f t="shared" si="3"/>
        <v>-4</v>
      </c>
      <c r="S13" s="41" t="s">
        <v>59</v>
      </c>
      <c r="T13" s="41" t="s">
        <v>59</v>
      </c>
      <c r="U13" s="42"/>
      <c r="V13" s="43"/>
      <c r="W13" s="44"/>
      <c r="X13" s="44"/>
      <c r="Y13" s="146" t="b">
        <v>1</v>
      </c>
      <c r="Z13" s="43"/>
    </row>
    <row r="14" spans="1:26" ht="15.75" customHeight="1" x14ac:dyDescent="0.3">
      <c r="A14" s="148"/>
      <c r="B14" s="37">
        <v>2</v>
      </c>
      <c r="C14" s="37" t="str">
        <f>IFERROR(VLOOKUP(B14, results!A:C, 2, FALSE), "")</f>
        <v>Lowland Boars</v>
      </c>
      <c r="D14" s="37" t="str">
        <f>IFERROR(VLOOKUP(B14, results!A:C, 3, FALSE), "")</f>
        <v>A</v>
      </c>
      <c r="E14" s="37">
        <v>0</v>
      </c>
      <c r="F14" s="37">
        <v>4</v>
      </c>
      <c r="G14" s="37">
        <v>0</v>
      </c>
      <c r="H14" s="37"/>
      <c r="I14" s="37"/>
      <c r="J14" s="37">
        <f>IF(L14&gt;L13,1,0)</f>
        <v>0</v>
      </c>
      <c r="K14" s="37">
        <f>IF(L14&lt;L13,1,0)</f>
        <v>1</v>
      </c>
      <c r="L14" s="37">
        <f>IF(E14&gt;E13,1,0)+IF(F14&gt;F13,1,0)+IF(G14&gt;G13,1,0)+IF(H14&gt;H13,1,0)+IF(I14&gt;I13,1,0)</f>
        <v>1</v>
      </c>
      <c r="M14" s="37">
        <f t="shared" si="0"/>
        <v>0</v>
      </c>
      <c r="N14" s="37">
        <f>L13</f>
        <v>2</v>
      </c>
      <c r="O14" s="37">
        <f t="shared" si="1"/>
        <v>3</v>
      </c>
      <c r="P14" s="37">
        <f t="shared" si="2"/>
        <v>4</v>
      </c>
      <c r="Q14" s="37">
        <f>COUNTIF(E13:I13,"&lt;&gt;") * 5 -SUM(E13:I13)</f>
        <v>8</v>
      </c>
      <c r="R14" s="37">
        <f t="shared" si="3"/>
        <v>-4</v>
      </c>
      <c r="S14" s="37" t="s">
        <v>59</v>
      </c>
      <c r="T14" s="37" t="s">
        <v>59</v>
      </c>
      <c r="U14" s="38"/>
      <c r="V14" s="39"/>
      <c r="W14" s="40"/>
      <c r="X14" s="40"/>
      <c r="Y14" s="145"/>
      <c r="Z14" s="39"/>
    </row>
    <row r="15" spans="1:26" ht="15.75" customHeight="1" x14ac:dyDescent="0.3">
      <c r="A15" s="149">
        <v>7</v>
      </c>
      <c r="B15" s="41">
        <v>5</v>
      </c>
      <c r="C15" s="41" t="str">
        <f>IFERROR(VLOOKUP(B15, results!A:C, 2, FALSE), "")</f>
        <v>MFC Slezsko (non valid)</v>
      </c>
      <c r="D15" s="41" t="str">
        <f>IFERROR(VLOOKUP(B15, results!A:C, 3, FALSE), "")</f>
        <v>A</v>
      </c>
      <c r="E15" s="41">
        <v>0</v>
      </c>
      <c r="F15" s="41">
        <v>0</v>
      </c>
      <c r="G15" s="41"/>
      <c r="H15" s="41"/>
      <c r="I15" s="41"/>
      <c r="J15" s="41">
        <f>IF(L15&gt;L16,1,0)</f>
        <v>0</v>
      </c>
      <c r="K15" s="41">
        <f>IF(L15&lt;L16,1,0)</f>
        <v>1</v>
      </c>
      <c r="L15" s="41">
        <f>IF(E15&gt;E16,1,0)+IF(F15&gt;F16,1,0)+IF(G15&gt;G16,1,0)+IF(H15&gt;H16,1,0)+IF(I15&gt;I16,1,0)</f>
        <v>0</v>
      </c>
      <c r="M15" s="41">
        <f t="shared" si="0"/>
        <v>0</v>
      </c>
      <c r="N15" s="41">
        <f>L16</f>
        <v>2</v>
      </c>
      <c r="O15" s="41">
        <f t="shared" si="1"/>
        <v>2</v>
      </c>
      <c r="P15" s="41">
        <f t="shared" si="2"/>
        <v>0</v>
      </c>
      <c r="Q15" s="41">
        <f>COUNTIF(E16:I16,"&lt;&gt;") * 5 -SUM(E16:I16)</f>
        <v>1</v>
      </c>
      <c r="R15" s="41">
        <f t="shared" si="3"/>
        <v>-1</v>
      </c>
      <c r="S15" s="41" t="s">
        <v>59</v>
      </c>
      <c r="T15" s="41" t="s">
        <v>59</v>
      </c>
      <c r="U15" s="42"/>
      <c r="V15" s="43"/>
      <c r="W15" s="44"/>
      <c r="X15" s="44"/>
      <c r="Y15" s="146" t="b">
        <v>1</v>
      </c>
      <c r="Z15" s="43"/>
    </row>
    <row r="16" spans="1:26" ht="15.75" customHeight="1" x14ac:dyDescent="0.3">
      <c r="A16" s="148"/>
      <c r="B16" s="37">
        <v>3</v>
      </c>
      <c r="C16" s="37" t="str">
        <f>IFERROR(VLOOKUP(B16, results!A:C, 2, FALSE), "")</f>
        <v>PRAGUE TROLLS</v>
      </c>
      <c r="D16" s="37" t="str">
        <f>IFERROR(VLOOKUP(B16, results!A:C, 3, FALSE), "")</f>
        <v>A</v>
      </c>
      <c r="E16" s="37">
        <v>4</v>
      </c>
      <c r="F16" s="37">
        <v>5</v>
      </c>
      <c r="G16" s="37"/>
      <c r="H16" s="37"/>
      <c r="I16" s="37"/>
      <c r="J16" s="37">
        <f>IF(L16&gt;L15,1,0)</f>
        <v>1</v>
      </c>
      <c r="K16" s="37">
        <f>IF(L16&lt;L15,1,0)</f>
        <v>0</v>
      </c>
      <c r="L16" s="37">
        <f>IF(E16&gt;E15,1,0)+IF(F16&gt;F15,1,0)+IF(G16&gt;G15,1,0)+IF(H16&gt;H15,1,0)+IF(I16&gt;I15,1,0)</f>
        <v>2</v>
      </c>
      <c r="M16" s="37">
        <f t="shared" si="0"/>
        <v>0</v>
      </c>
      <c r="N16" s="37">
        <f>L15</f>
        <v>0</v>
      </c>
      <c r="O16" s="37">
        <f t="shared" si="1"/>
        <v>2</v>
      </c>
      <c r="P16" s="37">
        <f t="shared" si="2"/>
        <v>9</v>
      </c>
      <c r="Q16" s="37">
        <f>COUNTIF(E15:I15,"&lt;&gt;") * 5 -SUM(E15:I15)</f>
        <v>10</v>
      </c>
      <c r="R16" s="37">
        <f t="shared" si="3"/>
        <v>-1</v>
      </c>
      <c r="S16" s="37" t="s">
        <v>59</v>
      </c>
      <c r="T16" s="37" t="s">
        <v>59</v>
      </c>
      <c r="U16" s="38"/>
      <c r="V16" s="39"/>
      <c r="W16" s="40"/>
      <c r="X16" s="40"/>
      <c r="Y16" s="145"/>
      <c r="Z16" s="39"/>
    </row>
    <row r="17" spans="1:26" ht="15.75" customHeight="1" x14ac:dyDescent="0.3">
      <c r="A17" s="149">
        <v>8</v>
      </c>
      <c r="B17" s="41">
        <v>1</v>
      </c>
      <c r="C17" s="41" t="str">
        <f>IFERROR(VLOOKUP(B17, results!A:C, 2, FALSE), "")</f>
        <v>KS Rycerz</v>
      </c>
      <c r="D17" s="41" t="str">
        <f>IFERROR(VLOOKUP(B17, results!A:C, 3, FALSE), "")</f>
        <v>A</v>
      </c>
      <c r="E17" s="41">
        <v>4</v>
      </c>
      <c r="F17" s="41">
        <v>0</v>
      </c>
      <c r="G17" s="41">
        <v>4</v>
      </c>
      <c r="H17" s="41"/>
      <c r="I17" s="41"/>
      <c r="J17" s="41">
        <f>IF(L17&gt;L18,1,0)</f>
        <v>1</v>
      </c>
      <c r="K17" s="41">
        <f>IF(L17&lt;L18,1,0)</f>
        <v>0</v>
      </c>
      <c r="L17" s="41">
        <f>IF(E17&gt;E18,1,0)+IF(F17&gt;F18,1,0)+IF(G17&gt;G18,1,0)+IF(H17&gt;H18,1,0)+IF(I17&gt;I18,1,0)</f>
        <v>2</v>
      </c>
      <c r="M17" s="41">
        <f t="shared" si="0"/>
        <v>1</v>
      </c>
      <c r="N17" s="41">
        <f>L18</f>
        <v>0</v>
      </c>
      <c r="O17" s="41">
        <f t="shared" si="1"/>
        <v>3</v>
      </c>
      <c r="P17" s="41">
        <f t="shared" si="2"/>
        <v>8</v>
      </c>
      <c r="Q17" s="41">
        <f>COUNTIF(E18:I18,"&lt;&gt;") * 5 -SUM(E18:I18)</f>
        <v>15</v>
      </c>
      <c r="R17" s="41">
        <f t="shared" si="3"/>
        <v>-7</v>
      </c>
      <c r="S17" s="41" t="s">
        <v>59</v>
      </c>
      <c r="T17" s="41" t="s">
        <v>59</v>
      </c>
      <c r="U17" s="42"/>
      <c r="V17" s="43"/>
      <c r="W17" s="44"/>
      <c r="X17" s="44"/>
      <c r="Y17" s="146" t="b">
        <v>1</v>
      </c>
      <c r="Z17" s="43"/>
    </row>
    <row r="18" spans="1:26" ht="15.75" customHeight="1" x14ac:dyDescent="0.3">
      <c r="A18" s="148"/>
      <c r="B18" s="37">
        <v>2</v>
      </c>
      <c r="C18" s="37" t="str">
        <f>IFERROR(VLOOKUP(B18, results!A:C, 2, FALSE), "")</f>
        <v>Lowland Boars</v>
      </c>
      <c r="D18" s="37" t="str">
        <f>IFERROR(VLOOKUP(B18, results!A:C, 3, FALSE), "")</f>
        <v>A</v>
      </c>
      <c r="E18" s="37">
        <v>0</v>
      </c>
      <c r="F18" s="37">
        <v>0</v>
      </c>
      <c r="G18" s="37">
        <v>0</v>
      </c>
      <c r="H18" s="37"/>
      <c r="I18" s="37"/>
      <c r="J18" s="37">
        <f>IF(L18&gt;L17,1,0)</f>
        <v>0</v>
      </c>
      <c r="K18" s="37">
        <f>IF(L18&lt;L17,1,0)</f>
        <v>1</v>
      </c>
      <c r="L18" s="37">
        <f>IF(E18&gt;E17,1,0)+IF(F18&gt;F17,1,0)+IF(G18&gt;G17,1,0)+IF(H18&gt;H17,1,0)+IF(I18&gt;I17,1,0)</f>
        <v>0</v>
      </c>
      <c r="M18" s="37">
        <f t="shared" si="0"/>
        <v>1</v>
      </c>
      <c r="N18" s="37">
        <f>L17</f>
        <v>2</v>
      </c>
      <c r="O18" s="37">
        <f t="shared" si="1"/>
        <v>3</v>
      </c>
      <c r="P18" s="37">
        <f t="shared" si="2"/>
        <v>0</v>
      </c>
      <c r="Q18" s="37">
        <f>COUNTIF(E17:I17,"&lt;&gt;") * 5 -SUM(E17:I17)</f>
        <v>7</v>
      </c>
      <c r="R18" s="37">
        <f t="shared" si="3"/>
        <v>-7</v>
      </c>
      <c r="S18" s="37" t="s">
        <v>59</v>
      </c>
      <c r="T18" s="37" t="s">
        <v>59</v>
      </c>
      <c r="U18" s="38"/>
      <c r="V18" s="39"/>
      <c r="W18" s="40"/>
      <c r="X18" s="40"/>
      <c r="Y18" s="145"/>
      <c r="Z18" s="39"/>
    </row>
    <row r="19" spans="1:26" ht="15.75" customHeight="1" x14ac:dyDescent="0.3">
      <c r="A19" s="149">
        <v>9</v>
      </c>
      <c r="B19" s="41">
        <v>3</v>
      </c>
      <c r="C19" s="41" t="str">
        <f>IFERROR(VLOOKUP(B19, results!A:C, 2, FALSE), "")</f>
        <v>PRAGUE TROLLS</v>
      </c>
      <c r="D19" s="41" t="str">
        <f>IFERROR(VLOOKUP(B19, results!A:C, 3, FALSE), "")</f>
        <v>A</v>
      </c>
      <c r="E19" s="41">
        <v>4</v>
      </c>
      <c r="F19" s="41">
        <v>5</v>
      </c>
      <c r="G19" s="41"/>
      <c r="H19" s="41"/>
      <c r="I19" s="41"/>
      <c r="J19" s="41">
        <f>IF(L19&gt;L20,1,0)</f>
        <v>1</v>
      </c>
      <c r="K19" s="41">
        <f>IF(L19&lt;L20,1,0)</f>
        <v>0</v>
      </c>
      <c r="L19" s="41">
        <f>IF(E19&gt;E20,1,0)+IF(F19&gt;F20,1,0)+IF(G19&gt;G20,1,0)+IF(H19&gt;H20,1,0)+IF(I19&gt;I20,1,0)</f>
        <v>2</v>
      </c>
      <c r="M19" s="41">
        <f t="shared" si="0"/>
        <v>0</v>
      </c>
      <c r="N19" s="41">
        <f>L20</f>
        <v>0</v>
      </c>
      <c r="O19" s="41">
        <f t="shared" si="1"/>
        <v>2</v>
      </c>
      <c r="P19" s="41">
        <f t="shared" si="2"/>
        <v>9</v>
      </c>
      <c r="Q19" s="41">
        <f>COUNTIF(E20:I20,"&lt;&gt;") * 5 -SUM(E20:I20)</f>
        <v>10</v>
      </c>
      <c r="R19" s="41">
        <f t="shared" si="3"/>
        <v>-1</v>
      </c>
      <c r="S19" s="41" t="s">
        <v>59</v>
      </c>
      <c r="T19" s="41" t="s">
        <v>59</v>
      </c>
      <c r="U19" s="42"/>
      <c r="V19" s="43"/>
      <c r="W19" s="44"/>
      <c r="X19" s="44"/>
      <c r="Y19" s="146" t="b">
        <v>1</v>
      </c>
      <c r="Z19" s="43"/>
    </row>
    <row r="20" spans="1:26" ht="15.75" customHeight="1" x14ac:dyDescent="0.3">
      <c r="A20" s="148"/>
      <c r="B20" s="37">
        <v>4</v>
      </c>
      <c r="C20" s="37" t="str">
        <f>IFERROR(VLOOKUP(B20, results!A:C, 2, FALSE), "")</f>
        <v>Sierotki</v>
      </c>
      <c r="D20" s="37" t="str">
        <f>IFERROR(VLOOKUP(B20, results!A:C, 3, FALSE), "")</f>
        <v>A</v>
      </c>
      <c r="E20" s="37">
        <v>0</v>
      </c>
      <c r="F20" s="37">
        <v>0</v>
      </c>
      <c r="G20" s="37"/>
      <c r="H20" s="37"/>
      <c r="I20" s="37"/>
      <c r="J20" s="37">
        <f>IF(L20&gt;L19,1,0)</f>
        <v>0</v>
      </c>
      <c r="K20" s="37">
        <f>IF(L20&lt;L19,1,0)</f>
        <v>1</v>
      </c>
      <c r="L20" s="37">
        <f>IF(E20&gt;E19,1,0)+IF(F20&gt;F19,1,0)+IF(G20&gt;G19,1,0)+IF(H20&gt;H19,1,0)+IF(I20&gt;I19,1,0)</f>
        <v>0</v>
      </c>
      <c r="M20" s="37">
        <f t="shared" si="0"/>
        <v>0</v>
      </c>
      <c r="N20" s="37">
        <f>L19</f>
        <v>2</v>
      </c>
      <c r="O20" s="37">
        <f t="shared" si="1"/>
        <v>2</v>
      </c>
      <c r="P20" s="37">
        <f t="shared" si="2"/>
        <v>0</v>
      </c>
      <c r="Q20" s="37">
        <f>COUNTIF(E19:I19,"&lt;&gt;") * 5 -SUM(E19:I19)</f>
        <v>1</v>
      </c>
      <c r="R20" s="37">
        <f t="shared" si="3"/>
        <v>-1</v>
      </c>
      <c r="S20" s="37" t="s">
        <v>59</v>
      </c>
      <c r="T20" s="37" t="s">
        <v>59</v>
      </c>
      <c r="U20" s="38"/>
      <c r="V20" s="39"/>
      <c r="W20" s="40"/>
      <c r="X20" s="40"/>
      <c r="Y20" s="145"/>
      <c r="Z20" s="39"/>
    </row>
    <row r="21" spans="1:26" ht="15.75" customHeight="1" x14ac:dyDescent="0.3">
      <c r="A21" s="149">
        <v>10</v>
      </c>
      <c r="B21" s="41">
        <v>5</v>
      </c>
      <c r="C21" s="41" t="str">
        <f>IFERROR(VLOOKUP(B21, results!A:C, 2, FALSE), "")</f>
        <v>MFC Slezsko (non valid)</v>
      </c>
      <c r="D21" s="41" t="str">
        <f>IFERROR(VLOOKUP(B21, results!A:C, 3, FALSE), "")</f>
        <v>A</v>
      </c>
      <c r="E21" s="41">
        <v>0</v>
      </c>
      <c r="F21" s="41">
        <v>0</v>
      </c>
      <c r="G21" s="41"/>
      <c r="H21" s="41"/>
      <c r="I21" s="41"/>
      <c r="J21" s="41">
        <f>IF(L21&gt;L22,1,0)</f>
        <v>0</v>
      </c>
      <c r="K21" s="41">
        <f>IF(L21&lt;L22,1,0)</f>
        <v>1</v>
      </c>
      <c r="L21" s="41">
        <f>IF(E21&gt;E22,1,0)+IF(F21&gt;F22,1,0)+IF(G21&gt;G22,1,0)+IF(H21&gt;H22,1,0)+IF(I21&gt;I22,1,0)</f>
        <v>0</v>
      </c>
      <c r="M21" s="41">
        <f t="shared" si="0"/>
        <v>0</v>
      </c>
      <c r="N21" s="41">
        <f>L22</f>
        <v>2</v>
      </c>
      <c r="O21" s="41">
        <f t="shared" si="1"/>
        <v>2</v>
      </c>
      <c r="P21" s="41">
        <f t="shared" si="2"/>
        <v>0</v>
      </c>
      <c r="Q21" s="41">
        <f>COUNTIF(E22:I22,"&lt;&gt;") * 5 -SUM(E22:I22)</f>
        <v>2</v>
      </c>
      <c r="R21" s="41">
        <f t="shared" si="3"/>
        <v>-2</v>
      </c>
      <c r="S21" s="41" t="s">
        <v>59</v>
      </c>
      <c r="T21" s="41" t="s">
        <v>59</v>
      </c>
      <c r="U21" s="42"/>
      <c r="V21" s="43"/>
      <c r="W21" s="44"/>
      <c r="X21" s="44"/>
      <c r="Y21" s="146" t="b">
        <v>1</v>
      </c>
      <c r="Z21" s="43"/>
    </row>
    <row r="22" spans="1:26" ht="15.75" customHeight="1" x14ac:dyDescent="0.3">
      <c r="A22" s="148"/>
      <c r="B22" s="37">
        <v>1</v>
      </c>
      <c r="C22" s="37" t="str">
        <f>IFERROR(VLOOKUP(B22, results!A:C, 2, FALSE), "")</f>
        <v>KS Rycerz</v>
      </c>
      <c r="D22" s="37" t="str">
        <f>IFERROR(VLOOKUP(B22, results!A:C, 3, FALSE), "")</f>
        <v>A</v>
      </c>
      <c r="E22" s="37">
        <v>4</v>
      </c>
      <c r="F22" s="37">
        <v>4</v>
      </c>
      <c r="G22" s="37"/>
      <c r="H22" s="37"/>
      <c r="I22" s="37"/>
      <c r="J22" s="37">
        <f>IF(L22&gt;L21,1,0)</f>
        <v>1</v>
      </c>
      <c r="K22" s="37">
        <f>IF(L22&lt;L21,1,0)</f>
        <v>0</v>
      </c>
      <c r="L22" s="37">
        <f>IF(E22&gt;E21,1,0)+IF(F22&gt;F21,1,0)+IF(G22&gt;G21,1,0)+IF(H22&gt;H21,1,0)+IF(I22&gt;I21,1,0)</f>
        <v>2</v>
      </c>
      <c r="M22" s="37">
        <f t="shared" si="0"/>
        <v>0</v>
      </c>
      <c r="N22" s="37">
        <f>L21</f>
        <v>0</v>
      </c>
      <c r="O22" s="37">
        <f t="shared" si="1"/>
        <v>2</v>
      </c>
      <c r="P22" s="37">
        <f t="shared" si="2"/>
        <v>8</v>
      </c>
      <c r="Q22" s="37">
        <f>COUNTIF(E21:I21,"&lt;&gt;") * 5 -SUM(E21:I21)</f>
        <v>10</v>
      </c>
      <c r="R22" s="37">
        <f t="shared" si="3"/>
        <v>-2</v>
      </c>
      <c r="S22" s="37" t="s">
        <v>59</v>
      </c>
      <c r="T22" s="37" t="s">
        <v>59</v>
      </c>
      <c r="U22" s="38"/>
      <c r="V22" s="39"/>
      <c r="W22" s="40"/>
      <c r="X22" s="40"/>
      <c r="Y22" s="145"/>
      <c r="Z22" s="39"/>
    </row>
    <row r="23" spans="1:26" ht="15.75" customHeight="1" x14ac:dyDescent="0.3">
      <c r="A23" s="149">
        <v>11</v>
      </c>
      <c r="B23" s="41"/>
      <c r="C23" s="41" t="str">
        <f>IFERROR(VLOOKUP(B23, results!A:C, 2, FALSE), "")</f>
        <v/>
      </c>
      <c r="D23" s="41" t="str">
        <f>IFERROR(VLOOKUP(B23, results!A:C, 3, FALSE), "")</f>
        <v/>
      </c>
      <c r="E23" s="41"/>
      <c r="F23" s="41"/>
      <c r="G23" s="41"/>
      <c r="H23" s="41"/>
      <c r="I23" s="41"/>
      <c r="J23" s="41">
        <f>IF(L23&gt;L24,1,0)</f>
        <v>0</v>
      </c>
      <c r="K23" s="41">
        <f>IF(L23&lt;L24,1,0)</f>
        <v>0</v>
      </c>
      <c r="L23" s="41">
        <f>IF(E23&gt;E24,1,0)+IF(F23&gt;F24,1,0)+IF(G23&gt;G24,1,0)+IF(H23&gt;H24,1,0)+IF(I23&gt;I24,1,0)</f>
        <v>0</v>
      </c>
      <c r="M23" s="41">
        <f t="shared" si="0"/>
        <v>0</v>
      </c>
      <c r="N23" s="41">
        <f>L24</f>
        <v>0</v>
      </c>
      <c r="O23" s="41">
        <f t="shared" si="1"/>
        <v>0</v>
      </c>
      <c r="P23" s="41">
        <f t="shared" si="2"/>
        <v>0</v>
      </c>
      <c r="Q23" s="41">
        <f>COUNTIF(E24:I24,"&lt;&gt;") * 5 -SUM(E24:I24)</f>
        <v>0</v>
      </c>
      <c r="R23" s="41">
        <f t="shared" si="3"/>
        <v>0</v>
      </c>
      <c r="S23" s="41" t="s">
        <v>59</v>
      </c>
      <c r="T23" s="41" t="s">
        <v>59</v>
      </c>
      <c r="U23" s="42"/>
      <c r="V23" s="43"/>
      <c r="W23" s="44"/>
      <c r="X23" s="44"/>
      <c r="Y23" s="146" t="b">
        <v>0</v>
      </c>
      <c r="Z23" s="43"/>
    </row>
    <row r="24" spans="1:26" ht="15.75" customHeight="1" x14ac:dyDescent="0.3">
      <c r="A24" s="148"/>
      <c r="B24" s="37"/>
      <c r="C24" s="37" t="str">
        <f>IFERROR(VLOOKUP(B24, results!A:C, 2, FALSE), "")</f>
        <v/>
      </c>
      <c r="D24" s="37" t="str">
        <f>IFERROR(VLOOKUP(B24, results!A:C, 3, FALSE), "")</f>
        <v/>
      </c>
      <c r="E24" s="37"/>
      <c r="F24" s="37"/>
      <c r="G24" s="37"/>
      <c r="H24" s="37"/>
      <c r="I24" s="37"/>
      <c r="J24" s="37">
        <f>IF(L24&gt;L23,1,0)</f>
        <v>0</v>
      </c>
      <c r="K24" s="37">
        <f>IF(L24&lt;L23,1,0)</f>
        <v>0</v>
      </c>
      <c r="L24" s="37">
        <f>IF(E24&gt;E23,1,0)+IF(F24&gt;F23,1,0)+IF(G24&gt;G23,1,0)+IF(H24&gt;H23,1,0)+IF(I24&gt;I23,1,0)</f>
        <v>0</v>
      </c>
      <c r="M24" s="37">
        <f t="shared" si="0"/>
        <v>0</v>
      </c>
      <c r="N24" s="37">
        <f>L23</f>
        <v>0</v>
      </c>
      <c r="O24" s="37">
        <f t="shared" si="1"/>
        <v>0</v>
      </c>
      <c r="P24" s="37">
        <f t="shared" si="2"/>
        <v>0</v>
      </c>
      <c r="Q24" s="37">
        <f>COUNTIF(E23:I23,"&lt;&gt;") * 5 -SUM(E23:I23)</f>
        <v>0</v>
      </c>
      <c r="R24" s="37">
        <f t="shared" si="3"/>
        <v>0</v>
      </c>
      <c r="S24" s="37" t="s">
        <v>59</v>
      </c>
      <c r="T24" s="37" t="s">
        <v>59</v>
      </c>
      <c r="U24" s="38"/>
      <c r="V24" s="39"/>
      <c r="W24" s="40"/>
      <c r="X24" s="40"/>
      <c r="Y24" s="145"/>
      <c r="Z24" s="39"/>
    </row>
    <row r="25" spans="1:26" ht="15.75" customHeight="1" x14ac:dyDescent="0.3">
      <c r="A25" s="149">
        <v>12</v>
      </c>
      <c r="B25" s="41"/>
      <c r="C25" s="41" t="str">
        <f>IFERROR(VLOOKUP(B25, results!A:C, 2, FALSE), "")</f>
        <v/>
      </c>
      <c r="D25" s="41" t="str">
        <f>IFERROR(VLOOKUP(B25, results!A:C, 3, FALSE), "")</f>
        <v/>
      </c>
      <c r="E25" s="41"/>
      <c r="F25" s="41"/>
      <c r="G25" s="41"/>
      <c r="H25" s="41"/>
      <c r="I25" s="41"/>
      <c r="J25" s="41">
        <f>IF(L25&gt;L26,1,0)</f>
        <v>0</v>
      </c>
      <c r="K25" s="41">
        <f>IF(L25&lt;L26,1,0)</f>
        <v>0</v>
      </c>
      <c r="L25" s="41">
        <f>IF(E25&gt;E26,1,0)+IF(F25&gt;F26,1,0)+IF(G25&gt;G26,1,0)+IF(H25&gt;H26,1,0)+IF(I25&gt;I26,1,0)</f>
        <v>0</v>
      </c>
      <c r="M25" s="41">
        <f t="shared" si="0"/>
        <v>0</v>
      </c>
      <c r="N25" s="41">
        <f>L26</f>
        <v>0</v>
      </c>
      <c r="O25" s="41">
        <f t="shared" si="1"/>
        <v>0</v>
      </c>
      <c r="P25" s="41">
        <f t="shared" si="2"/>
        <v>0</v>
      </c>
      <c r="Q25" s="41">
        <f>COUNTIF(E26:I26,"&lt;&gt;") * 5 -SUM(E26:I26)</f>
        <v>0</v>
      </c>
      <c r="R25" s="41">
        <f t="shared" si="3"/>
        <v>0</v>
      </c>
      <c r="S25" s="41" t="s">
        <v>59</v>
      </c>
      <c r="T25" s="41" t="s">
        <v>59</v>
      </c>
      <c r="U25" s="42"/>
      <c r="V25" s="43"/>
      <c r="W25" s="44"/>
      <c r="X25" s="44"/>
      <c r="Y25" s="146" t="b">
        <v>0</v>
      </c>
      <c r="Z25" s="43"/>
    </row>
    <row r="26" spans="1:26" ht="15.75" customHeight="1" x14ac:dyDescent="0.3">
      <c r="A26" s="148"/>
      <c r="B26" s="37"/>
      <c r="C26" s="37" t="str">
        <f>IFERROR(VLOOKUP(B26, results!A:C, 2, FALSE), "")</f>
        <v/>
      </c>
      <c r="D26" s="37" t="str">
        <f>IFERROR(VLOOKUP(B26, results!A:C, 3, FALSE), "")</f>
        <v/>
      </c>
      <c r="E26" s="37"/>
      <c r="F26" s="37"/>
      <c r="G26" s="37"/>
      <c r="H26" s="37"/>
      <c r="I26" s="37"/>
      <c r="J26" s="37">
        <f>IF(L26&gt;L25,1,0)</f>
        <v>0</v>
      </c>
      <c r="K26" s="37">
        <f>IF(L26&lt;L25,1,0)</f>
        <v>0</v>
      </c>
      <c r="L26" s="37">
        <f>IF(E26&gt;E25,1,0)+IF(F26&gt;F25,1,0)+IF(G26&gt;G25,1,0)+IF(H26&gt;H25,1,0)+IF(I26&gt;I25,1,0)</f>
        <v>0</v>
      </c>
      <c r="M26" s="37">
        <f t="shared" si="0"/>
        <v>0</v>
      </c>
      <c r="N26" s="37">
        <f>L25</f>
        <v>0</v>
      </c>
      <c r="O26" s="37">
        <f t="shared" si="1"/>
        <v>0</v>
      </c>
      <c r="P26" s="37">
        <f t="shared" si="2"/>
        <v>0</v>
      </c>
      <c r="Q26" s="37">
        <f>COUNTIF(E25:I25,"&lt;&gt;") * 5 -SUM(E25:I25)</f>
        <v>0</v>
      </c>
      <c r="R26" s="37">
        <f t="shared" si="3"/>
        <v>0</v>
      </c>
      <c r="S26" s="37" t="s">
        <v>59</v>
      </c>
      <c r="T26" s="37" t="s">
        <v>59</v>
      </c>
      <c r="U26" s="38"/>
      <c r="V26" s="39"/>
      <c r="W26" s="40"/>
      <c r="X26" s="40"/>
      <c r="Y26" s="145"/>
      <c r="Z26" s="39"/>
    </row>
    <row r="27" spans="1:26" ht="15.75" customHeight="1" x14ac:dyDescent="0.3">
      <c r="A27" s="149">
        <v>13</v>
      </c>
      <c r="B27" s="41"/>
      <c r="C27" s="41" t="str">
        <f>IFERROR(VLOOKUP(B27, results!A:C, 2, FALSE), "")</f>
        <v/>
      </c>
      <c r="D27" s="41" t="str">
        <f>IFERROR(VLOOKUP(B27, results!A:C, 3, FALSE), "")</f>
        <v/>
      </c>
      <c r="E27" s="41"/>
      <c r="F27" s="41"/>
      <c r="G27" s="41"/>
      <c r="H27" s="41"/>
      <c r="I27" s="41"/>
      <c r="J27" s="41">
        <f>IF(L27&gt;L28,1,0)</f>
        <v>0</v>
      </c>
      <c r="K27" s="41">
        <f>IF(L27&lt;L28,1,0)</f>
        <v>0</v>
      </c>
      <c r="L27" s="41">
        <f>IF(E27&gt;E28,1,0)+IF(F27&gt;F28,1,0)+IF(G27&gt;G28,1,0)+IF(H27&gt;H28,1,0)+IF(I27&gt;I28,1,0)</f>
        <v>0</v>
      </c>
      <c r="M27" s="41">
        <f t="shared" si="0"/>
        <v>0</v>
      </c>
      <c r="N27" s="41">
        <f>L28</f>
        <v>0</v>
      </c>
      <c r="O27" s="41">
        <f t="shared" si="1"/>
        <v>0</v>
      </c>
      <c r="P27" s="41">
        <f t="shared" si="2"/>
        <v>0</v>
      </c>
      <c r="Q27" s="41">
        <f>COUNTIF(E28:I28,"&lt;&gt;") * 5 -SUM(E28:I28)</f>
        <v>0</v>
      </c>
      <c r="R27" s="41">
        <f t="shared" si="3"/>
        <v>0</v>
      </c>
      <c r="S27" s="41" t="s">
        <v>59</v>
      </c>
      <c r="T27" s="41" t="s">
        <v>59</v>
      </c>
      <c r="U27" s="42"/>
      <c r="V27" s="43"/>
      <c r="W27" s="44"/>
      <c r="X27" s="44"/>
      <c r="Y27" s="146" t="b">
        <v>0</v>
      </c>
      <c r="Z27" s="43"/>
    </row>
    <row r="28" spans="1:26" ht="15.75" customHeight="1" x14ac:dyDescent="0.3">
      <c r="A28" s="148"/>
      <c r="B28" s="37"/>
      <c r="C28" s="37" t="str">
        <f>IFERROR(VLOOKUP(B28, results!A:C, 2, FALSE), "")</f>
        <v/>
      </c>
      <c r="D28" s="37" t="str">
        <f>IFERROR(VLOOKUP(B28, results!A:C, 3, FALSE), "")</f>
        <v/>
      </c>
      <c r="E28" s="37"/>
      <c r="F28" s="37"/>
      <c r="G28" s="37"/>
      <c r="H28" s="37"/>
      <c r="I28" s="37"/>
      <c r="J28" s="37">
        <f>IF(L28&gt;L27,1,0)</f>
        <v>0</v>
      </c>
      <c r="K28" s="37">
        <f>IF(L28&lt;L27,1,0)</f>
        <v>0</v>
      </c>
      <c r="L28" s="37">
        <f>IF(E28&gt;E27,1,0)+IF(F28&gt;F27,1,0)+IF(G28&gt;G27,1,0)+IF(H28&gt;H27,1,0)+IF(I28&gt;I27,1,0)</f>
        <v>0</v>
      </c>
      <c r="M28" s="37">
        <f t="shared" si="0"/>
        <v>0</v>
      </c>
      <c r="N28" s="37">
        <f>L27</f>
        <v>0</v>
      </c>
      <c r="O28" s="37">
        <f t="shared" si="1"/>
        <v>0</v>
      </c>
      <c r="P28" s="37">
        <f t="shared" si="2"/>
        <v>0</v>
      </c>
      <c r="Q28" s="37">
        <f>COUNTIF(E27:I27,"&lt;&gt;") * 5 -SUM(E27:I27)</f>
        <v>0</v>
      </c>
      <c r="R28" s="37">
        <f t="shared" si="3"/>
        <v>0</v>
      </c>
      <c r="S28" s="37" t="s">
        <v>59</v>
      </c>
      <c r="T28" s="37" t="s">
        <v>59</v>
      </c>
      <c r="U28" s="38"/>
      <c r="V28" s="39"/>
      <c r="W28" s="40"/>
      <c r="X28" s="40"/>
      <c r="Y28" s="145"/>
      <c r="Z28" s="39"/>
    </row>
    <row r="29" spans="1:26" ht="15.75" customHeight="1" x14ac:dyDescent="0.3">
      <c r="A29" s="149">
        <v>14</v>
      </c>
      <c r="B29" s="41"/>
      <c r="C29" s="41" t="str">
        <f>IFERROR(VLOOKUP(B29, results!A:C, 2, FALSE), "")</f>
        <v/>
      </c>
      <c r="D29" s="41" t="str">
        <f>IFERROR(VLOOKUP(B29, results!A:C, 3, FALSE), "")</f>
        <v/>
      </c>
      <c r="E29" s="41"/>
      <c r="F29" s="41"/>
      <c r="G29" s="41"/>
      <c r="H29" s="41"/>
      <c r="I29" s="41"/>
      <c r="J29" s="41">
        <f>IF(L29&gt;L30,1,0)</f>
        <v>0</v>
      </c>
      <c r="K29" s="41">
        <f>IF(L29&lt;L30,1,0)</f>
        <v>0</v>
      </c>
      <c r="L29" s="41">
        <f>IF(E29&gt;E30,1,0)+IF(F29&gt;F30,1,0)+IF(G29&gt;G30,1,0)+IF(H29&gt;H30,1,0)+IF(I29&gt;I30,1,0)</f>
        <v>0</v>
      </c>
      <c r="M29" s="41">
        <f t="shared" si="0"/>
        <v>0</v>
      </c>
      <c r="N29" s="41">
        <f>L30</f>
        <v>0</v>
      </c>
      <c r="O29" s="41">
        <f t="shared" si="1"/>
        <v>0</v>
      </c>
      <c r="P29" s="41">
        <f t="shared" si="2"/>
        <v>0</v>
      </c>
      <c r="Q29" s="41">
        <f>COUNTIF(E30:I30,"&lt;&gt;") * 5 -SUM(E30:I30)</f>
        <v>0</v>
      </c>
      <c r="R29" s="41">
        <f t="shared" si="3"/>
        <v>0</v>
      </c>
      <c r="S29" s="41" t="s">
        <v>59</v>
      </c>
      <c r="T29" s="41" t="s">
        <v>59</v>
      </c>
      <c r="U29" s="42"/>
      <c r="V29" s="43"/>
      <c r="W29" s="44"/>
      <c r="X29" s="44"/>
      <c r="Y29" s="146" t="b">
        <v>0</v>
      </c>
      <c r="Z29" s="43"/>
    </row>
    <row r="30" spans="1:26" ht="15.75" customHeight="1" x14ac:dyDescent="0.3">
      <c r="A30" s="148"/>
      <c r="B30" s="37"/>
      <c r="C30" s="37" t="str">
        <f>IFERROR(VLOOKUP(B30, results!A:C, 2, FALSE), "")</f>
        <v/>
      </c>
      <c r="D30" s="37" t="str">
        <f>IFERROR(VLOOKUP(B30, results!A:C, 3, FALSE), "")</f>
        <v/>
      </c>
      <c r="E30" s="37"/>
      <c r="F30" s="37"/>
      <c r="G30" s="37"/>
      <c r="H30" s="37"/>
      <c r="I30" s="37"/>
      <c r="J30" s="37">
        <f>IF(L30&gt;L29,1,0)</f>
        <v>0</v>
      </c>
      <c r="K30" s="37">
        <f>IF(L30&lt;L29,1,0)</f>
        <v>0</v>
      </c>
      <c r="L30" s="37">
        <f>IF(E30&gt;E29,1,0)+IF(F30&gt;F29,1,0)+IF(G30&gt;G29,1,0)+IF(H30&gt;H29,1,0)+IF(I30&gt;I29,1,0)</f>
        <v>0</v>
      </c>
      <c r="M30" s="37">
        <f t="shared" si="0"/>
        <v>0</v>
      </c>
      <c r="N30" s="37">
        <f>L29</f>
        <v>0</v>
      </c>
      <c r="O30" s="37">
        <f t="shared" si="1"/>
        <v>0</v>
      </c>
      <c r="P30" s="37">
        <f t="shared" si="2"/>
        <v>0</v>
      </c>
      <c r="Q30" s="37">
        <f>COUNTIF(E29:I29,"&lt;&gt;") * 5 -SUM(E29:I29)</f>
        <v>0</v>
      </c>
      <c r="R30" s="37">
        <f t="shared" si="3"/>
        <v>0</v>
      </c>
      <c r="S30" s="37" t="s">
        <v>59</v>
      </c>
      <c r="T30" s="37" t="s">
        <v>59</v>
      </c>
      <c r="U30" s="38"/>
      <c r="V30" s="39"/>
      <c r="W30" s="40"/>
      <c r="X30" s="40"/>
      <c r="Y30" s="145"/>
      <c r="Z30" s="39"/>
    </row>
    <row r="31" spans="1:26" ht="15.75" customHeight="1" x14ac:dyDescent="0.3">
      <c r="A31" s="149">
        <v>15</v>
      </c>
      <c r="B31" s="41"/>
      <c r="C31" s="41" t="str">
        <f>IFERROR(VLOOKUP(B31, results!A:C, 2, FALSE), "")</f>
        <v/>
      </c>
      <c r="D31" s="41" t="str">
        <f>IFERROR(VLOOKUP(B31, results!A:C, 3, FALSE), "")</f>
        <v/>
      </c>
      <c r="E31" s="41"/>
      <c r="F31" s="41"/>
      <c r="G31" s="41"/>
      <c r="H31" s="41"/>
      <c r="I31" s="41"/>
      <c r="J31" s="41">
        <f>IF(L31&gt;L32,1,0)</f>
        <v>0</v>
      </c>
      <c r="K31" s="41">
        <f>IF(L31&lt;L32,1,0)</f>
        <v>0</v>
      </c>
      <c r="L31" s="41">
        <f>IF(E31&gt;E32,1,0)+IF(F31&gt;F32,1,0)+IF(G31&gt;G32,1,0)+IF(H31&gt;H32,1,0)+IF(I31&gt;I32,1,0)</f>
        <v>0</v>
      </c>
      <c r="M31" s="41">
        <f t="shared" si="0"/>
        <v>0</v>
      </c>
      <c r="N31" s="41">
        <f>L32</f>
        <v>0</v>
      </c>
      <c r="O31" s="41">
        <f t="shared" si="1"/>
        <v>0</v>
      </c>
      <c r="P31" s="41">
        <f t="shared" si="2"/>
        <v>0</v>
      </c>
      <c r="Q31" s="41">
        <f>COUNTIF(E32:I32,"&lt;&gt;") * 5 -SUM(E32:I32)</f>
        <v>0</v>
      </c>
      <c r="R31" s="41">
        <f t="shared" si="3"/>
        <v>0</v>
      </c>
      <c r="S31" s="41" t="s">
        <v>59</v>
      </c>
      <c r="T31" s="41" t="s">
        <v>59</v>
      </c>
      <c r="U31" s="42"/>
      <c r="V31" s="43"/>
      <c r="W31" s="44"/>
      <c r="X31" s="44"/>
      <c r="Y31" s="146" t="b">
        <v>0</v>
      </c>
      <c r="Z31" s="43"/>
    </row>
    <row r="32" spans="1:26" ht="15.75" customHeight="1" x14ac:dyDescent="0.3">
      <c r="A32" s="148"/>
      <c r="B32" s="37"/>
      <c r="C32" s="37" t="str">
        <f>IFERROR(VLOOKUP(B32, results!A:C, 2, FALSE), "")</f>
        <v/>
      </c>
      <c r="D32" s="37" t="str">
        <f>IFERROR(VLOOKUP(B32, results!A:C, 3, FALSE), "")</f>
        <v/>
      </c>
      <c r="E32" s="37"/>
      <c r="F32" s="37"/>
      <c r="G32" s="37"/>
      <c r="H32" s="37"/>
      <c r="I32" s="37"/>
      <c r="J32" s="37">
        <f>IF(L32&gt;L31,1,0)</f>
        <v>0</v>
      </c>
      <c r="K32" s="37">
        <f>IF(L32&lt;L31,1,0)</f>
        <v>0</v>
      </c>
      <c r="L32" s="37">
        <f>IF(E32&gt;E31,1,0)+IF(F32&gt;F31,1,0)+IF(G32&gt;G31,1,0)+IF(H32&gt;H31,1,0)+IF(I32&gt;I31,1,0)</f>
        <v>0</v>
      </c>
      <c r="M32" s="37">
        <f t="shared" si="0"/>
        <v>0</v>
      </c>
      <c r="N32" s="37">
        <f>L31</f>
        <v>0</v>
      </c>
      <c r="O32" s="37">
        <f t="shared" si="1"/>
        <v>0</v>
      </c>
      <c r="P32" s="37">
        <f t="shared" si="2"/>
        <v>0</v>
      </c>
      <c r="Q32" s="37">
        <f>COUNTIF(E31:I31,"&lt;&gt;") * 5 -SUM(E31:I31)</f>
        <v>0</v>
      </c>
      <c r="R32" s="37">
        <f t="shared" si="3"/>
        <v>0</v>
      </c>
      <c r="S32" s="37" t="s">
        <v>59</v>
      </c>
      <c r="T32" s="37" t="s">
        <v>59</v>
      </c>
      <c r="U32" s="38"/>
      <c r="V32" s="39"/>
      <c r="W32" s="40"/>
      <c r="X32" s="40"/>
      <c r="Y32" s="145"/>
      <c r="Z32" s="39"/>
    </row>
    <row r="33" spans="1:26" ht="15.75" customHeight="1" x14ac:dyDescent="0.3">
      <c r="A33" s="149">
        <v>16</v>
      </c>
      <c r="B33" s="41"/>
      <c r="C33" s="41" t="str">
        <f>IFERROR(VLOOKUP(B33, results!A:C, 2, FALSE), "")</f>
        <v/>
      </c>
      <c r="D33" s="41" t="str">
        <f>IFERROR(VLOOKUP(B33, results!A:C, 3, FALSE), "")</f>
        <v/>
      </c>
      <c r="E33" s="41"/>
      <c r="F33" s="41"/>
      <c r="G33" s="41"/>
      <c r="H33" s="41"/>
      <c r="I33" s="41"/>
      <c r="J33" s="41">
        <f>IF(L33&gt;L34,1,0)</f>
        <v>0</v>
      </c>
      <c r="K33" s="41">
        <f>IF(L33&lt;L34,1,0)</f>
        <v>0</v>
      </c>
      <c r="L33" s="41">
        <f>IF(E33&gt;E34,1,0)+IF(F33&gt;F34,1,0)+IF(G33&gt;G34,1,0)+IF(H33&gt;H34,1,0)+IF(I33&gt;I34,1,0)</f>
        <v>0</v>
      </c>
      <c r="M33" s="41">
        <f t="shared" si="0"/>
        <v>0</v>
      </c>
      <c r="N33" s="41">
        <f>L34</f>
        <v>0</v>
      </c>
      <c r="O33" s="41">
        <f t="shared" si="1"/>
        <v>0</v>
      </c>
      <c r="P33" s="41">
        <f t="shared" si="2"/>
        <v>0</v>
      </c>
      <c r="Q33" s="41">
        <f>COUNTIF(E34:I34,"&lt;&gt;") * 5 -SUM(E34:I34)</f>
        <v>0</v>
      </c>
      <c r="R33" s="41">
        <f t="shared" si="3"/>
        <v>0</v>
      </c>
      <c r="S33" s="41" t="s">
        <v>59</v>
      </c>
      <c r="T33" s="41" t="s">
        <v>59</v>
      </c>
      <c r="U33" s="42"/>
      <c r="V33" s="43"/>
      <c r="W33" s="44"/>
      <c r="X33" s="44"/>
      <c r="Y33" s="146" t="b">
        <v>0</v>
      </c>
      <c r="Z33" s="43"/>
    </row>
    <row r="34" spans="1:26" ht="15.75" customHeight="1" x14ac:dyDescent="0.3">
      <c r="A34" s="148"/>
      <c r="B34" s="37"/>
      <c r="C34" s="37" t="str">
        <f>IFERROR(VLOOKUP(B34, results!A:C, 2, FALSE), "")</f>
        <v/>
      </c>
      <c r="D34" s="37" t="str">
        <f>IFERROR(VLOOKUP(B34, results!A:C, 3, FALSE), "")</f>
        <v/>
      </c>
      <c r="E34" s="37"/>
      <c r="F34" s="37"/>
      <c r="G34" s="37"/>
      <c r="H34" s="37"/>
      <c r="I34" s="37"/>
      <c r="J34" s="37">
        <f>IF(L34&gt;L33,1,0)</f>
        <v>0</v>
      </c>
      <c r="K34" s="37">
        <f>IF(L34&lt;L33,1,0)</f>
        <v>0</v>
      </c>
      <c r="L34" s="37">
        <f>IF(E34&gt;E33,1,0)+IF(F34&gt;F33,1,0)+IF(G34&gt;G33,1,0)+IF(H34&gt;H33,1,0)+IF(I34&gt;I33,1,0)</f>
        <v>0</v>
      </c>
      <c r="M34" s="37">
        <f t="shared" si="0"/>
        <v>0</v>
      </c>
      <c r="N34" s="37">
        <f>L33</f>
        <v>0</v>
      </c>
      <c r="O34" s="37">
        <f t="shared" si="1"/>
        <v>0</v>
      </c>
      <c r="P34" s="37">
        <f t="shared" si="2"/>
        <v>0</v>
      </c>
      <c r="Q34" s="37">
        <f>COUNTIF(E33:I33,"&lt;&gt;") * 5 -SUM(E33:I33)</f>
        <v>0</v>
      </c>
      <c r="R34" s="37">
        <f t="shared" si="3"/>
        <v>0</v>
      </c>
      <c r="S34" s="37" t="s">
        <v>59</v>
      </c>
      <c r="T34" s="37" t="s">
        <v>59</v>
      </c>
      <c r="U34" s="38"/>
      <c r="V34" s="39"/>
      <c r="W34" s="40"/>
      <c r="X34" s="40"/>
      <c r="Y34" s="145"/>
      <c r="Z34" s="39"/>
    </row>
    <row r="35" spans="1:26" ht="15.75" customHeight="1" x14ac:dyDescent="0.3">
      <c r="A35" s="149">
        <v>17</v>
      </c>
      <c r="B35" s="41"/>
      <c r="C35" s="41" t="str">
        <f>IFERROR(VLOOKUP(B35, results!A:C, 2, FALSE), "")</f>
        <v/>
      </c>
      <c r="D35" s="41" t="str">
        <f>IFERROR(VLOOKUP(B35, results!A:C, 3, FALSE), "")</f>
        <v/>
      </c>
      <c r="E35" s="41"/>
      <c r="F35" s="41"/>
      <c r="G35" s="41"/>
      <c r="H35" s="41"/>
      <c r="I35" s="41"/>
      <c r="J35" s="41">
        <f>IF(L35&gt;L36,1,0)</f>
        <v>0</v>
      </c>
      <c r="K35" s="41">
        <f>IF(L35&lt;L36,1,0)</f>
        <v>0</v>
      </c>
      <c r="L35" s="41">
        <f>IF(E35&gt;E36,1,0)+IF(F35&gt;F36,1,0)+IF(G35&gt;G36,1,0)+IF(H35&gt;H36,1,0)+IF(I35&gt;I36,1,0)</f>
        <v>0</v>
      </c>
      <c r="M35" s="41">
        <f t="shared" si="0"/>
        <v>0</v>
      </c>
      <c r="N35" s="41">
        <f>L36</f>
        <v>0</v>
      </c>
      <c r="O35" s="41">
        <f t="shared" si="1"/>
        <v>0</v>
      </c>
      <c r="P35" s="41">
        <f t="shared" si="2"/>
        <v>0</v>
      </c>
      <c r="Q35" s="41">
        <f>COUNTIF(E36:I36,"&lt;&gt;") * 5 -SUM(E36:I36)</f>
        <v>0</v>
      </c>
      <c r="R35" s="41">
        <f t="shared" si="3"/>
        <v>0</v>
      </c>
      <c r="S35" s="41" t="s">
        <v>59</v>
      </c>
      <c r="T35" s="41" t="s">
        <v>59</v>
      </c>
      <c r="U35" s="42"/>
      <c r="V35" s="43"/>
      <c r="W35" s="44"/>
      <c r="X35" s="44"/>
      <c r="Y35" s="146" t="b">
        <v>0</v>
      </c>
      <c r="Z35" s="43"/>
    </row>
    <row r="36" spans="1:26" ht="15.75" customHeight="1" x14ac:dyDescent="0.3">
      <c r="A36" s="148"/>
      <c r="B36" s="37"/>
      <c r="C36" s="37" t="str">
        <f>IFERROR(VLOOKUP(B36, results!A:C, 2, FALSE), "")</f>
        <v/>
      </c>
      <c r="D36" s="37" t="str">
        <f>IFERROR(VLOOKUP(B36, results!A:C, 3, FALSE), "")</f>
        <v/>
      </c>
      <c r="E36" s="37"/>
      <c r="F36" s="37"/>
      <c r="G36" s="37"/>
      <c r="H36" s="37"/>
      <c r="I36" s="37"/>
      <c r="J36" s="37">
        <f>IF(L36&gt;L35,1,0)</f>
        <v>0</v>
      </c>
      <c r="K36" s="37">
        <f>IF(L36&lt;L35,1,0)</f>
        <v>0</v>
      </c>
      <c r="L36" s="37">
        <f>IF(E36&gt;E35,1,0)+IF(F36&gt;F35,1,0)+IF(G36&gt;G35,1,0)+IF(H36&gt;H35,1,0)+IF(I36&gt;I35,1,0)</f>
        <v>0</v>
      </c>
      <c r="M36" s="37">
        <f t="shared" si="0"/>
        <v>0</v>
      </c>
      <c r="N36" s="37">
        <f>L35</f>
        <v>0</v>
      </c>
      <c r="O36" s="37">
        <f t="shared" si="1"/>
        <v>0</v>
      </c>
      <c r="P36" s="37">
        <f t="shared" si="2"/>
        <v>0</v>
      </c>
      <c r="Q36" s="37">
        <f>COUNTIF(E35:I35,"&lt;&gt;") * 5 -SUM(E35:I35)</f>
        <v>0</v>
      </c>
      <c r="R36" s="37">
        <f t="shared" si="3"/>
        <v>0</v>
      </c>
      <c r="S36" s="37" t="s">
        <v>59</v>
      </c>
      <c r="T36" s="37" t="s">
        <v>59</v>
      </c>
      <c r="U36" s="38"/>
      <c r="V36" s="39"/>
      <c r="W36" s="40"/>
      <c r="X36" s="40"/>
      <c r="Y36" s="145"/>
      <c r="Z36" s="39"/>
    </row>
    <row r="37" spans="1:26" ht="15.75" customHeight="1" x14ac:dyDescent="0.3">
      <c r="A37" s="149">
        <v>18</v>
      </c>
      <c r="B37" s="41"/>
      <c r="C37" s="41" t="str">
        <f>IFERROR(VLOOKUP(B37, results!A:C, 2, FALSE), "")</f>
        <v/>
      </c>
      <c r="D37" s="41" t="str">
        <f>IFERROR(VLOOKUP(B37, results!A:C, 3, FALSE), "")</f>
        <v/>
      </c>
      <c r="E37" s="41"/>
      <c r="F37" s="41"/>
      <c r="G37" s="41"/>
      <c r="H37" s="41"/>
      <c r="I37" s="41"/>
      <c r="J37" s="41">
        <f>IF(L37&gt;L38,1,0)</f>
        <v>0</v>
      </c>
      <c r="K37" s="41">
        <f>IF(L37&lt;L38,1,0)</f>
        <v>0</v>
      </c>
      <c r="L37" s="41">
        <f>IF(E37&gt;E38,1,0)+IF(F37&gt;F38,1,0)+IF(G37&gt;G38,1,0)+IF(H37&gt;H38,1,0)+IF(I37&gt;I38,1,0)</f>
        <v>0</v>
      </c>
      <c r="M37" s="41">
        <f t="shared" si="0"/>
        <v>0</v>
      </c>
      <c r="N37" s="41">
        <f>L38</f>
        <v>0</v>
      </c>
      <c r="O37" s="41">
        <f t="shared" si="1"/>
        <v>0</v>
      </c>
      <c r="P37" s="41">
        <f t="shared" si="2"/>
        <v>0</v>
      </c>
      <c r="Q37" s="41">
        <f>COUNTIF(E38:I38,"&lt;&gt;") * 5 -SUM(E38:I38)</f>
        <v>0</v>
      </c>
      <c r="R37" s="41">
        <f t="shared" si="3"/>
        <v>0</v>
      </c>
      <c r="S37" s="41" t="s">
        <v>59</v>
      </c>
      <c r="T37" s="41" t="s">
        <v>59</v>
      </c>
      <c r="U37" s="42"/>
      <c r="V37" s="43"/>
      <c r="W37" s="44"/>
      <c r="X37" s="44"/>
      <c r="Y37" s="146" t="b">
        <v>0</v>
      </c>
      <c r="Z37" s="43"/>
    </row>
    <row r="38" spans="1:26" ht="15.75" customHeight="1" x14ac:dyDescent="0.3">
      <c r="A38" s="148"/>
      <c r="B38" s="37"/>
      <c r="C38" s="37" t="str">
        <f>IFERROR(VLOOKUP(B38, results!A:C, 2, FALSE), "")</f>
        <v/>
      </c>
      <c r="D38" s="37" t="str">
        <f>IFERROR(VLOOKUP(B38, results!A:C, 3, FALSE), "")</f>
        <v/>
      </c>
      <c r="E38" s="37"/>
      <c r="F38" s="37"/>
      <c r="G38" s="37"/>
      <c r="H38" s="37"/>
      <c r="I38" s="37"/>
      <c r="J38" s="37">
        <f>IF(L38&gt;L37,1,0)</f>
        <v>0</v>
      </c>
      <c r="K38" s="37">
        <f>IF(L38&lt;L37,1,0)</f>
        <v>0</v>
      </c>
      <c r="L38" s="37">
        <f>IF(E38&gt;E37,1,0)+IF(F38&gt;F37,1,0)+IF(G38&gt;G37,1,0)+IF(H38&gt;H37,1,0)+IF(I38&gt;I37,1,0)</f>
        <v>0</v>
      </c>
      <c r="M38" s="37">
        <f t="shared" si="0"/>
        <v>0</v>
      </c>
      <c r="N38" s="37">
        <f>L37</f>
        <v>0</v>
      </c>
      <c r="O38" s="37">
        <f t="shared" si="1"/>
        <v>0</v>
      </c>
      <c r="P38" s="37">
        <f t="shared" si="2"/>
        <v>0</v>
      </c>
      <c r="Q38" s="37">
        <f>COUNTIF(E37:I37,"&lt;&gt;") * 5 -SUM(E37:I37)</f>
        <v>0</v>
      </c>
      <c r="R38" s="37">
        <f t="shared" si="3"/>
        <v>0</v>
      </c>
      <c r="S38" s="37" t="s">
        <v>59</v>
      </c>
      <c r="T38" s="37" t="s">
        <v>59</v>
      </c>
      <c r="U38" s="38"/>
      <c r="V38" s="39"/>
      <c r="W38" s="40"/>
      <c r="X38" s="40"/>
      <c r="Y38" s="145"/>
      <c r="Z38" s="39"/>
    </row>
    <row r="39" spans="1:26" ht="15.75" customHeight="1" x14ac:dyDescent="0.3">
      <c r="A39" s="149">
        <v>19</v>
      </c>
      <c r="B39" s="41"/>
      <c r="C39" s="41" t="str">
        <f>IFERROR(VLOOKUP(B39, results!A:C, 2, FALSE), "")</f>
        <v/>
      </c>
      <c r="D39" s="41" t="str">
        <f>IFERROR(VLOOKUP(B39, results!A:C, 3, FALSE), "")</f>
        <v/>
      </c>
      <c r="E39" s="41"/>
      <c r="F39" s="41"/>
      <c r="G39" s="41"/>
      <c r="H39" s="41"/>
      <c r="I39" s="41"/>
      <c r="J39" s="41">
        <f>IF(L39&gt;L40,1,0)</f>
        <v>0</v>
      </c>
      <c r="K39" s="41">
        <f>IF(L39&lt;L40,1,0)</f>
        <v>0</v>
      </c>
      <c r="L39" s="41">
        <f>IF(E39&gt;E40,1,0)+IF(F39&gt;F40,1,0)+IF(G39&gt;G40,1,0)+IF(H39&gt;H40,1,0)+IF(I39&gt;I40,1,0)</f>
        <v>0</v>
      </c>
      <c r="M39" s="41">
        <f t="shared" si="0"/>
        <v>0</v>
      </c>
      <c r="N39" s="41">
        <f>L40</f>
        <v>0</v>
      </c>
      <c r="O39" s="41">
        <f t="shared" si="1"/>
        <v>0</v>
      </c>
      <c r="P39" s="41">
        <f t="shared" si="2"/>
        <v>0</v>
      </c>
      <c r="Q39" s="41">
        <f>COUNTIF(E40:I40,"&lt;&gt;") * 5 -SUM(E40:I40)</f>
        <v>0</v>
      </c>
      <c r="R39" s="41">
        <f t="shared" si="3"/>
        <v>0</v>
      </c>
      <c r="S39" s="41" t="s">
        <v>59</v>
      </c>
      <c r="T39" s="41" t="s">
        <v>59</v>
      </c>
      <c r="U39" s="42"/>
      <c r="V39" s="43"/>
      <c r="W39" s="44"/>
      <c r="X39" s="44"/>
      <c r="Y39" s="146" t="b">
        <v>0</v>
      </c>
      <c r="Z39" s="43"/>
    </row>
    <row r="40" spans="1:26" ht="15.75" customHeight="1" x14ac:dyDescent="0.3">
      <c r="A40" s="148"/>
      <c r="B40" s="37"/>
      <c r="C40" s="37" t="str">
        <f>IFERROR(VLOOKUP(B40, results!A:C, 2, FALSE), "")</f>
        <v/>
      </c>
      <c r="D40" s="37" t="str">
        <f>IFERROR(VLOOKUP(B40, results!A:C, 3, FALSE), "")</f>
        <v/>
      </c>
      <c r="E40" s="37"/>
      <c r="F40" s="37"/>
      <c r="G40" s="37"/>
      <c r="H40" s="37"/>
      <c r="I40" s="37"/>
      <c r="J40" s="37">
        <f>IF(L40&gt;L39,1,0)</f>
        <v>0</v>
      </c>
      <c r="K40" s="37">
        <f>IF(L40&lt;L39,1,0)</f>
        <v>0</v>
      </c>
      <c r="L40" s="37">
        <f>IF(E40&gt;E39,1,0)+IF(F40&gt;F39,1,0)+IF(G40&gt;G39,1,0)+IF(H40&gt;H39,1,0)+IF(I40&gt;I39,1,0)</f>
        <v>0</v>
      </c>
      <c r="M40" s="37">
        <f t="shared" si="0"/>
        <v>0</v>
      </c>
      <c r="N40" s="37">
        <f>L39</f>
        <v>0</v>
      </c>
      <c r="O40" s="37">
        <f t="shared" si="1"/>
        <v>0</v>
      </c>
      <c r="P40" s="37">
        <f t="shared" si="2"/>
        <v>0</v>
      </c>
      <c r="Q40" s="37">
        <f>COUNTIF(E39:I39,"&lt;&gt;") * 5 -SUM(E39:I39)</f>
        <v>0</v>
      </c>
      <c r="R40" s="37">
        <f t="shared" si="3"/>
        <v>0</v>
      </c>
      <c r="S40" s="37" t="s">
        <v>59</v>
      </c>
      <c r="T40" s="37" t="s">
        <v>59</v>
      </c>
      <c r="U40" s="38"/>
      <c r="V40" s="39"/>
      <c r="W40" s="40"/>
      <c r="X40" s="40"/>
      <c r="Y40" s="145"/>
      <c r="Z40" s="39"/>
    </row>
    <row r="41" spans="1:26" ht="15.75" customHeight="1" x14ac:dyDescent="0.3">
      <c r="A41" s="149">
        <v>20</v>
      </c>
      <c r="B41" s="41"/>
      <c r="C41" s="41" t="str">
        <f>IFERROR(VLOOKUP(B41, results!A:C, 2, FALSE), "")</f>
        <v/>
      </c>
      <c r="D41" s="41" t="str">
        <f>IFERROR(VLOOKUP(B41, results!A:C, 3, FALSE), "")</f>
        <v/>
      </c>
      <c r="E41" s="41"/>
      <c r="F41" s="41"/>
      <c r="G41" s="41"/>
      <c r="H41" s="41"/>
      <c r="I41" s="41"/>
      <c r="J41" s="41">
        <f>IF(L41&gt;L42,1,0)</f>
        <v>0</v>
      </c>
      <c r="K41" s="41">
        <f>IF(L41&lt;L42,1,0)</f>
        <v>0</v>
      </c>
      <c r="L41" s="41">
        <f>IF(E41&gt;E42,1,0)+IF(F41&gt;F42,1,0)+IF(G41&gt;G42,1,0)+IF(H41&gt;H42,1,0)+IF(I41&gt;I42,1,0)</f>
        <v>0</v>
      </c>
      <c r="M41" s="41">
        <f t="shared" si="0"/>
        <v>0</v>
      </c>
      <c r="N41" s="41">
        <f>L42</f>
        <v>0</v>
      </c>
      <c r="O41" s="41">
        <f t="shared" si="1"/>
        <v>0</v>
      </c>
      <c r="P41" s="41">
        <f t="shared" si="2"/>
        <v>0</v>
      </c>
      <c r="Q41" s="41">
        <f>COUNTIF(E42:I42,"&lt;&gt;") * 5 -SUM(E42:I42)</f>
        <v>0</v>
      </c>
      <c r="R41" s="41">
        <f t="shared" si="3"/>
        <v>0</v>
      </c>
      <c r="S41" s="41" t="s">
        <v>59</v>
      </c>
      <c r="T41" s="41" t="s">
        <v>59</v>
      </c>
      <c r="U41" s="42"/>
      <c r="V41" s="43"/>
      <c r="W41" s="44"/>
      <c r="X41" s="44"/>
      <c r="Y41" s="146" t="b">
        <v>0</v>
      </c>
      <c r="Z41" s="43"/>
    </row>
    <row r="42" spans="1:26" ht="15.75" customHeight="1" x14ac:dyDescent="0.3">
      <c r="A42" s="148"/>
      <c r="B42" s="37"/>
      <c r="C42" s="37" t="str">
        <f>IFERROR(VLOOKUP(B42, results!A:C, 2, FALSE), "")</f>
        <v/>
      </c>
      <c r="D42" s="37" t="str">
        <f>IFERROR(VLOOKUP(B42, results!A:C, 3, FALSE), "")</f>
        <v/>
      </c>
      <c r="E42" s="37"/>
      <c r="F42" s="37"/>
      <c r="G42" s="37"/>
      <c r="H42" s="37"/>
      <c r="I42" s="37"/>
      <c r="J42" s="37">
        <f>IF(L42&gt;L41,1,0)</f>
        <v>0</v>
      </c>
      <c r="K42" s="37">
        <f>IF(L42&lt;L41,1,0)</f>
        <v>0</v>
      </c>
      <c r="L42" s="37">
        <f>IF(E42&gt;E41,1,0)+IF(F42&gt;F41,1,0)+IF(G42&gt;G41,1,0)+IF(H42&gt;H41,1,0)+IF(I42&gt;I41,1,0)</f>
        <v>0</v>
      </c>
      <c r="M42" s="37">
        <f t="shared" si="0"/>
        <v>0</v>
      </c>
      <c r="N42" s="37">
        <f>L41</f>
        <v>0</v>
      </c>
      <c r="O42" s="37">
        <f t="shared" si="1"/>
        <v>0</v>
      </c>
      <c r="P42" s="37">
        <f t="shared" si="2"/>
        <v>0</v>
      </c>
      <c r="Q42" s="37">
        <f>COUNTIF(E41:I41,"&lt;&gt;") * 5 -SUM(E41:I41)</f>
        <v>0</v>
      </c>
      <c r="R42" s="37">
        <f t="shared" si="3"/>
        <v>0</v>
      </c>
      <c r="S42" s="37" t="s">
        <v>59</v>
      </c>
      <c r="T42" s="37" t="s">
        <v>59</v>
      </c>
      <c r="U42" s="38"/>
      <c r="V42" s="39"/>
      <c r="W42" s="40"/>
      <c r="X42" s="40"/>
      <c r="Y42" s="145"/>
      <c r="Z42" s="39"/>
    </row>
    <row r="43" spans="1:26" ht="15.75" customHeight="1" x14ac:dyDescent="0.3">
      <c r="A43" s="149">
        <v>21</v>
      </c>
      <c r="B43" s="41"/>
      <c r="C43" s="41" t="str">
        <f>IFERROR(VLOOKUP(B43, results!A:C, 2, FALSE), "")</f>
        <v/>
      </c>
      <c r="D43" s="41" t="str">
        <f>IFERROR(VLOOKUP(B43, results!A:C, 3, FALSE), "")</f>
        <v/>
      </c>
      <c r="E43" s="41"/>
      <c r="F43" s="41"/>
      <c r="G43" s="41"/>
      <c r="H43" s="41"/>
      <c r="I43" s="41"/>
      <c r="J43" s="41">
        <f>IF(L43&gt;L44,1,0)</f>
        <v>0</v>
      </c>
      <c r="K43" s="41">
        <f>IF(L43&lt;L44,1,0)</f>
        <v>0</v>
      </c>
      <c r="L43" s="41">
        <f>IF(E43&gt;E44,1,0)+IF(F43&gt;F44,1,0)+IF(G43&gt;G44,1,0)+IF(H43&gt;H44,1,0)+IF(I43&gt;I44,1,0)</f>
        <v>0</v>
      </c>
      <c r="M43" s="41">
        <f t="shared" si="0"/>
        <v>0</v>
      </c>
      <c r="N43" s="41">
        <f>L44</f>
        <v>0</v>
      </c>
      <c r="O43" s="41">
        <f t="shared" si="1"/>
        <v>0</v>
      </c>
      <c r="P43" s="41">
        <f t="shared" si="2"/>
        <v>0</v>
      </c>
      <c r="Q43" s="41">
        <f>COUNTIF(E44:I44,"&lt;&gt;") * 5 -SUM(E44:I44)</f>
        <v>0</v>
      </c>
      <c r="R43" s="41">
        <f t="shared" si="3"/>
        <v>0</v>
      </c>
      <c r="S43" s="41" t="s">
        <v>59</v>
      </c>
      <c r="T43" s="41" t="s">
        <v>59</v>
      </c>
      <c r="U43" s="42"/>
      <c r="V43" s="43"/>
      <c r="W43" s="44"/>
      <c r="X43" s="44"/>
      <c r="Y43" s="146" t="b">
        <v>0</v>
      </c>
      <c r="Z43" s="43"/>
    </row>
    <row r="44" spans="1:26" ht="15.75" customHeight="1" x14ac:dyDescent="0.3">
      <c r="A44" s="148"/>
      <c r="B44" s="37"/>
      <c r="C44" s="37" t="str">
        <f>IFERROR(VLOOKUP(B44, results!A:C, 2, FALSE), "")</f>
        <v/>
      </c>
      <c r="D44" s="37" t="str">
        <f>IFERROR(VLOOKUP(B44, results!A:C, 3, FALSE), "")</f>
        <v/>
      </c>
      <c r="E44" s="37"/>
      <c r="F44" s="37"/>
      <c r="G44" s="37"/>
      <c r="H44" s="37"/>
      <c r="I44" s="37"/>
      <c r="J44" s="37">
        <f>IF(L44&gt;L43,1,0)</f>
        <v>0</v>
      </c>
      <c r="K44" s="37">
        <f>IF(L44&lt;L43,1,0)</f>
        <v>0</v>
      </c>
      <c r="L44" s="37">
        <f>IF(E44&gt;E43,1,0)+IF(F44&gt;F43,1,0)+IF(G44&gt;G43,1,0)+IF(H44&gt;H43,1,0)+IF(I44&gt;I43,1,0)</f>
        <v>0</v>
      </c>
      <c r="M44" s="37">
        <f t="shared" si="0"/>
        <v>0</v>
      </c>
      <c r="N44" s="37">
        <f>L43</f>
        <v>0</v>
      </c>
      <c r="O44" s="37">
        <f t="shared" si="1"/>
        <v>0</v>
      </c>
      <c r="P44" s="37">
        <f t="shared" si="2"/>
        <v>0</v>
      </c>
      <c r="Q44" s="37">
        <f>COUNTIF(E43:I43,"&lt;&gt;") * 5 -SUM(E43:I43)</f>
        <v>0</v>
      </c>
      <c r="R44" s="37">
        <f t="shared" si="3"/>
        <v>0</v>
      </c>
      <c r="S44" s="37" t="s">
        <v>59</v>
      </c>
      <c r="T44" s="37" t="s">
        <v>59</v>
      </c>
      <c r="U44" s="38"/>
      <c r="V44" s="39"/>
      <c r="W44" s="40"/>
      <c r="X44" s="40"/>
      <c r="Y44" s="145"/>
      <c r="Z44" s="39"/>
    </row>
    <row r="45" spans="1:26" ht="15.75" customHeight="1" x14ac:dyDescent="0.3">
      <c r="A45" s="154">
        <v>22</v>
      </c>
      <c r="B45" s="45">
        <v>8</v>
      </c>
      <c r="C45" s="45">
        <f>IFERROR(VLOOKUP(B45, results!A:C, 2, FALSE), "")</f>
        <v>0</v>
      </c>
      <c r="D45" s="45" t="str">
        <f>IFERROR(VLOOKUP(B45, results!A:C, 3, FALSE), "")</f>
        <v>B</v>
      </c>
      <c r="E45" s="45"/>
      <c r="F45" s="45"/>
      <c r="G45" s="45"/>
      <c r="H45" s="45"/>
      <c r="I45" s="45"/>
      <c r="J45" s="45">
        <f>IF(L45&gt;L46,1,0)</f>
        <v>0</v>
      </c>
      <c r="K45" s="45">
        <f>IF(L45&lt;L46,1,0)</f>
        <v>0</v>
      </c>
      <c r="L45" s="45">
        <f>IF(E45&gt;E46,1,0)+IF(F45&gt;F46,1,0)+IF(G45&gt;G46,1,0)+IF(H45&gt;H46,1,0)+IF(I45&gt;I46,1,0)</f>
        <v>0</v>
      </c>
      <c r="M45" s="45">
        <f t="shared" si="0"/>
        <v>0</v>
      </c>
      <c r="N45" s="45">
        <f>L46</f>
        <v>0</v>
      </c>
      <c r="O45" s="45">
        <f t="shared" si="1"/>
        <v>0</v>
      </c>
      <c r="P45" s="45">
        <f t="shared" si="2"/>
        <v>0</v>
      </c>
      <c r="Q45" s="45">
        <f>COUNTIF(E46:I46,"&lt;&gt;") * 5 -SUM(E46:I46)</f>
        <v>0</v>
      </c>
      <c r="R45" s="45">
        <f t="shared" si="3"/>
        <v>0</v>
      </c>
      <c r="S45" s="45" t="s">
        <v>59</v>
      </c>
      <c r="T45" s="45" t="s">
        <v>59</v>
      </c>
      <c r="U45" s="46"/>
      <c r="V45" s="47"/>
      <c r="W45" s="48"/>
      <c r="X45" s="48"/>
      <c r="Y45" s="150" t="b">
        <v>0</v>
      </c>
      <c r="Z45" s="47"/>
    </row>
    <row r="46" spans="1:26" ht="15.75" customHeight="1" x14ac:dyDescent="0.3">
      <c r="A46" s="148"/>
      <c r="B46" s="37">
        <v>9</v>
      </c>
      <c r="C46" s="37">
        <f>IFERROR(VLOOKUP(B46, results!A:C, 2, FALSE), "")</f>
        <v>0</v>
      </c>
      <c r="D46" s="37" t="str">
        <f>IFERROR(VLOOKUP(B46, results!A:C, 3, FALSE), "")</f>
        <v>B</v>
      </c>
      <c r="E46" s="37"/>
      <c r="F46" s="37"/>
      <c r="G46" s="37"/>
      <c r="H46" s="37"/>
      <c r="I46" s="37"/>
      <c r="J46" s="37">
        <f>IF(L46&gt;L45,1,0)</f>
        <v>0</v>
      </c>
      <c r="K46" s="37">
        <f>IF(L46&lt;L45,1,0)</f>
        <v>0</v>
      </c>
      <c r="L46" s="37">
        <f>IF(E46&gt;E45,1,0)+IF(F46&gt;F45,1,0)+IF(G46&gt;G45,1,0)+IF(H46&gt;H45,1,0)+IF(I46&gt;I45,1,0)</f>
        <v>0</v>
      </c>
      <c r="M46" s="37">
        <f t="shared" si="0"/>
        <v>0</v>
      </c>
      <c r="N46" s="37">
        <f>L45</f>
        <v>0</v>
      </c>
      <c r="O46" s="37">
        <f t="shared" si="1"/>
        <v>0</v>
      </c>
      <c r="P46" s="37">
        <f t="shared" si="2"/>
        <v>0</v>
      </c>
      <c r="Q46" s="37">
        <f>COUNTIF(E45:I45,"&lt;&gt;") * 5 -SUM(E45:I45)</f>
        <v>0</v>
      </c>
      <c r="R46" s="37">
        <f t="shared" si="3"/>
        <v>0</v>
      </c>
      <c r="S46" s="37" t="s">
        <v>59</v>
      </c>
      <c r="T46" s="37" t="s">
        <v>59</v>
      </c>
      <c r="U46" s="38"/>
      <c r="V46" s="39"/>
      <c r="W46" s="40"/>
      <c r="X46" s="40"/>
      <c r="Y46" s="145"/>
      <c r="Z46" s="39"/>
    </row>
    <row r="47" spans="1:26" ht="15.75" customHeight="1" x14ac:dyDescent="0.3">
      <c r="A47" s="155">
        <v>23</v>
      </c>
      <c r="B47" s="49">
        <v>10</v>
      </c>
      <c r="C47" s="49">
        <f>IFERROR(VLOOKUP(B47, results!A:C, 2, FALSE), "")</f>
        <v>0</v>
      </c>
      <c r="D47" s="49" t="str">
        <f>IFERROR(VLOOKUP(B47, results!A:C, 3, FALSE), "")</f>
        <v>B</v>
      </c>
      <c r="E47" s="49"/>
      <c r="F47" s="49"/>
      <c r="G47" s="49"/>
      <c r="H47" s="49"/>
      <c r="I47" s="49"/>
      <c r="J47" s="49">
        <f>IF(L47&gt;L48,1,0)</f>
        <v>0</v>
      </c>
      <c r="K47" s="49">
        <f>IF(L47&lt;L48,1,0)</f>
        <v>0</v>
      </c>
      <c r="L47" s="49">
        <f>IF(E47&gt;E48,1,0)+IF(F47&gt;F48,1,0)+IF(G47&gt;G48,1,0)+IF(H47&gt;H48,1,0)+IF(I47&gt;I48,1,0)</f>
        <v>0</v>
      </c>
      <c r="M47" s="49">
        <f t="shared" si="0"/>
        <v>0</v>
      </c>
      <c r="N47" s="49">
        <f>L48</f>
        <v>0</v>
      </c>
      <c r="O47" s="49">
        <f t="shared" si="1"/>
        <v>0</v>
      </c>
      <c r="P47" s="49">
        <f t="shared" si="2"/>
        <v>0</v>
      </c>
      <c r="Q47" s="49">
        <f>COUNTIF(E48:I48,"&lt;&gt;") * 5 -SUM(E48:I48)</f>
        <v>0</v>
      </c>
      <c r="R47" s="49">
        <f t="shared" si="3"/>
        <v>0</v>
      </c>
      <c r="S47" s="49" t="s">
        <v>59</v>
      </c>
      <c r="T47" s="49" t="s">
        <v>59</v>
      </c>
      <c r="U47" s="50"/>
      <c r="V47" s="51"/>
      <c r="W47" s="52"/>
      <c r="X47" s="52"/>
      <c r="Y47" s="151" t="b">
        <v>0</v>
      </c>
      <c r="Z47" s="51"/>
    </row>
    <row r="48" spans="1:26" ht="15.75" customHeight="1" x14ac:dyDescent="0.3">
      <c r="A48" s="148"/>
      <c r="B48" s="37">
        <v>11</v>
      </c>
      <c r="C48" s="37">
        <f>IFERROR(VLOOKUP(B48, results!A:C, 2, FALSE), "")</f>
        <v>0</v>
      </c>
      <c r="D48" s="37" t="str">
        <f>IFERROR(VLOOKUP(B48, results!A:C, 3, FALSE), "")</f>
        <v>B</v>
      </c>
      <c r="E48" s="37"/>
      <c r="F48" s="37"/>
      <c r="G48" s="37"/>
      <c r="H48" s="37"/>
      <c r="I48" s="37"/>
      <c r="J48" s="37">
        <f>IF(L48&gt;L47,1,0)</f>
        <v>0</v>
      </c>
      <c r="K48" s="37">
        <f>IF(L48&lt;L47,1,0)</f>
        <v>0</v>
      </c>
      <c r="L48" s="37">
        <f>IF(E48&gt;E47,1,0)+IF(F48&gt;F47,1,0)+IF(G48&gt;G47,1,0)+IF(H48&gt;H47,1,0)+IF(I48&gt;I47,1,0)</f>
        <v>0</v>
      </c>
      <c r="M48" s="37">
        <f t="shared" si="0"/>
        <v>0</v>
      </c>
      <c r="N48" s="37">
        <f>L47</f>
        <v>0</v>
      </c>
      <c r="O48" s="37">
        <f t="shared" si="1"/>
        <v>0</v>
      </c>
      <c r="P48" s="37">
        <f t="shared" si="2"/>
        <v>0</v>
      </c>
      <c r="Q48" s="37">
        <f>COUNTIF(E47:I47,"&lt;&gt;") * 5 -SUM(E47:I47)</f>
        <v>0</v>
      </c>
      <c r="R48" s="37">
        <f t="shared" si="3"/>
        <v>0</v>
      </c>
      <c r="S48" s="37" t="s">
        <v>59</v>
      </c>
      <c r="T48" s="37" t="s">
        <v>59</v>
      </c>
      <c r="U48" s="38"/>
      <c r="V48" s="39"/>
      <c r="W48" s="40"/>
      <c r="X48" s="40"/>
      <c r="Y48" s="145"/>
      <c r="Z48" s="39"/>
    </row>
    <row r="49" spans="1:26" ht="15.75" customHeight="1" x14ac:dyDescent="0.3">
      <c r="A49" s="155">
        <v>24</v>
      </c>
      <c r="B49" s="49">
        <v>12</v>
      </c>
      <c r="C49" s="49">
        <f>IFERROR(VLOOKUP(B49, results!A:C, 2, FALSE), "")</f>
        <v>0</v>
      </c>
      <c r="D49" s="49" t="str">
        <f>IFERROR(VLOOKUP(B49, results!A:C, 3, FALSE), "")</f>
        <v>B</v>
      </c>
      <c r="E49" s="49"/>
      <c r="F49" s="49"/>
      <c r="G49" s="49"/>
      <c r="H49" s="49"/>
      <c r="I49" s="49"/>
      <c r="J49" s="49">
        <f>IF(L49&gt;L50,1,0)</f>
        <v>0</v>
      </c>
      <c r="K49" s="49">
        <f>IF(L49&lt;L50,1,0)</f>
        <v>0</v>
      </c>
      <c r="L49" s="49">
        <f>IF(E49&gt;E50,1,0)+IF(F49&gt;F50,1,0)+IF(G49&gt;G50,1,0)+IF(H49&gt;H50,1,0)+IF(I49&gt;I50,1,0)</f>
        <v>0</v>
      </c>
      <c r="M49" s="49">
        <f t="shared" si="0"/>
        <v>0</v>
      </c>
      <c r="N49" s="49">
        <f>L50</f>
        <v>0</v>
      </c>
      <c r="O49" s="49">
        <f t="shared" si="1"/>
        <v>0</v>
      </c>
      <c r="P49" s="49">
        <f t="shared" si="2"/>
        <v>0</v>
      </c>
      <c r="Q49" s="49">
        <f>COUNTIF(E50:I50,"&lt;&gt;") * 5 -SUM(E50:I50)</f>
        <v>0</v>
      </c>
      <c r="R49" s="49">
        <f t="shared" si="3"/>
        <v>0</v>
      </c>
      <c r="S49" s="49" t="s">
        <v>59</v>
      </c>
      <c r="T49" s="49" t="s">
        <v>59</v>
      </c>
      <c r="U49" s="50"/>
      <c r="V49" s="51"/>
      <c r="W49" s="52"/>
      <c r="X49" s="52"/>
      <c r="Y49" s="151" t="b">
        <v>0</v>
      </c>
      <c r="Z49" s="51"/>
    </row>
    <row r="50" spans="1:26" ht="15.75" customHeight="1" x14ac:dyDescent="0.3">
      <c r="A50" s="148"/>
      <c r="B50" s="37">
        <v>13</v>
      </c>
      <c r="C50" s="37">
        <f>IFERROR(VLOOKUP(B50, results!A:C, 2, FALSE), "")</f>
        <v>0</v>
      </c>
      <c r="D50" s="37" t="str">
        <f>IFERROR(VLOOKUP(B50, results!A:C, 3, FALSE), "")</f>
        <v>B</v>
      </c>
      <c r="E50" s="37"/>
      <c r="F50" s="37"/>
      <c r="G50" s="37"/>
      <c r="H50" s="37"/>
      <c r="I50" s="37"/>
      <c r="J50" s="37">
        <f>IF(L50&gt;L49,1,0)</f>
        <v>0</v>
      </c>
      <c r="K50" s="37">
        <f>IF(L50&lt;L49,1,0)</f>
        <v>0</v>
      </c>
      <c r="L50" s="37">
        <f>IF(E50&gt;E49,1,0)+IF(F50&gt;F49,1,0)+IF(G50&gt;G49,1,0)+IF(H50&gt;H49,1,0)+IF(I50&gt;I49,1,0)</f>
        <v>0</v>
      </c>
      <c r="M50" s="37">
        <f t="shared" si="0"/>
        <v>0</v>
      </c>
      <c r="N50" s="37">
        <f>L49</f>
        <v>0</v>
      </c>
      <c r="O50" s="37">
        <f t="shared" si="1"/>
        <v>0</v>
      </c>
      <c r="P50" s="37">
        <f t="shared" si="2"/>
        <v>0</v>
      </c>
      <c r="Q50" s="37">
        <f>COUNTIF(E49:I49,"&lt;&gt;") * 5 -SUM(E49:I49)</f>
        <v>0</v>
      </c>
      <c r="R50" s="37">
        <f t="shared" si="3"/>
        <v>0</v>
      </c>
      <c r="S50" s="37" t="s">
        <v>59</v>
      </c>
      <c r="T50" s="37" t="s">
        <v>59</v>
      </c>
      <c r="U50" s="38"/>
      <c r="V50" s="39"/>
      <c r="W50" s="40"/>
      <c r="X50" s="40"/>
      <c r="Y50" s="145"/>
      <c r="Z50" s="39"/>
    </row>
    <row r="51" spans="1:26" ht="15.75" customHeight="1" x14ac:dyDescent="0.3">
      <c r="A51" s="155">
        <v>25</v>
      </c>
      <c r="B51" s="49">
        <v>8</v>
      </c>
      <c r="C51" s="49">
        <f>IFERROR(VLOOKUP(B51, results!A:C, 2, FALSE), "")</f>
        <v>0</v>
      </c>
      <c r="D51" s="49" t="str">
        <f>IFERROR(VLOOKUP(B51, results!A:C, 3, FALSE), "")</f>
        <v>B</v>
      </c>
      <c r="E51" s="49"/>
      <c r="F51" s="49"/>
      <c r="G51" s="49"/>
      <c r="H51" s="49"/>
      <c r="I51" s="49"/>
      <c r="J51" s="49">
        <f>IF(L51&gt;L52,1,0)</f>
        <v>0</v>
      </c>
      <c r="K51" s="49">
        <f>IF(L51&lt;L52,1,0)</f>
        <v>0</v>
      </c>
      <c r="L51" s="49">
        <f>IF(E51&gt;E52,1,0)+IF(F51&gt;F52,1,0)+IF(G51&gt;G52,1,0)+IF(H51&gt;H52,1,0)+IF(I51&gt;I52,1,0)</f>
        <v>0</v>
      </c>
      <c r="M51" s="49">
        <f t="shared" si="0"/>
        <v>0</v>
      </c>
      <c r="N51" s="49">
        <f>L52</f>
        <v>0</v>
      </c>
      <c r="O51" s="49">
        <f t="shared" si="1"/>
        <v>0</v>
      </c>
      <c r="P51" s="49">
        <f t="shared" si="2"/>
        <v>0</v>
      </c>
      <c r="Q51" s="49">
        <f>COUNTIF(E52:I52,"&lt;&gt;") * 5 -SUM(E52:I52)</f>
        <v>0</v>
      </c>
      <c r="R51" s="49">
        <f t="shared" si="3"/>
        <v>0</v>
      </c>
      <c r="S51" s="49" t="s">
        <v>59</v>
      </c>
      <c r="T51" s="49" t="s">
        <v>59</v>
      </c>
      <c r="U51" s="50"/>
      <c r="V51" s="51"/>
      <c r="W51" s="52"/>
      <c r="X51" s="52"/>
      <c r="Y51" s="151" t="b">
        <v>0</v>
      </c>
      <c r="Z51" s="51"/>
    </row>
    <row r="52" spans="1:26" ht="15.75" customHeight="1" x14ac:dyDescent="0.3">
      <c r="A52" s="148"/>
      <c r="B52" s="37">
        <v>10</v>
      </c>
      <c r="C52" s="37">
        <f>IFERROR(VLOOKUP(B52, results!A:C, 2, FALSE), "")</f>
        <v>0</v>
      </c>
      <c r="D52" s="37" t="str">
        <f>IFERROR(VLOOKUP(B52, results!A:C, 3, FALSE), "")</f>
        <v>B</v>
      </c>
      <c r="E52" s="37"/>
      <c r="F52" s="37"/>
      <c r="G52" s="37"/>
      <c r="H52" s="37"/>
      <c r="I52" s="37"/>
      <c r="J52" s="37">
        <f>IF(L52&gt;L51,1,0)</f>
        <v>0</v>
      </c>
      <c r="K52" s="37">
        <f>IF(L52&lt;L51,1,0)</f>
        <v>0</v>
      </c>
      <c r="L52" s="37">
        <f>IF(E52&gt;E51,1,0)+IF(F52&gt;F51,1,0)+IF(G52&gt;G51,1,0)+IF(H52&gt;H51,1,0)+IF(I52&gt;I51,1,0)</f>
        <v>0</v>
      </c>
      <c r="M52" s="37">
        <f t="shared" si="0"/>
        <v>0</v>
      </c>
      <c r="N52" s="37">
        <f>L51</f>
        <v>0</v>
      </c>
      <c r="O52" s="37">
        <f t="shared" si="1"/>
        <v>0</v>
      </c>
      <c r="P52" s="37">
        <f t="shared" si="2"/>
        <v>0</v>
      </c>
      <c r="Q52" s="37">
        <f>COUNTIF(E51:I51,"&lt;&gt;") * 5 -SUM(E51:I51)</f>
        <v>0</v>
      </c>
      <c r="R52" s="37">
        <f t="shared" si="3"/>
        <v>0</v>
      </c>
      <c r="S52" s="37" t="s">
        <v>59</v>
      </c>
      <c r="T52" s="37" t="s">
        <v>59</v>
      </c>
      <c r="U52" s="38"/>
      <c r="V52" s="39"/>
      <c r="W52" s="40"/>
      <c r="X52" s="40"/>
      <c r="Y52" s="145"/>
      <c r="Z52" s="39"/>
    </row>
    <row r="53" spans="1:26" ht="15.75" customHeight="1" x14ac:dyDescent="0.3">
      <c r="A53" s="155">
        <v>26</v>
      </c>
      <c r="B53" s="49">
        <v>9</v>
      </c>
      <c r="C53" s="49">
        <f>IFERROR(VLOOKUP(B53, results!A:C, 2, FALSE), "")</f>
        <v>0</v>
      </c>
      <c r="D53" s="49" t="str">
        <f>IFERROR(VLOOKUP(B53, results!A:C, 3, FALSE), "")</f>
        <v>B</v>
      </c>
      <c r="E53" s="49"/>
      <c r="F53" s="49"/>
      <c r="G53" s="49"/>
      <c r="H53" s="49"/>
      <c r="I53" s="49"/>
      <c r="J53" s="49">
        <f>IF(L53&gt;L54,1,0)</f>
        <v>0</v>
      </c>
      <c r="K53" s="49">
        <f>IF(L53&lt;L54,1,0)</f>
        <v>0</v>
      </c>
      <c r="L53" s="49">
        <f>IF(E53&gt;E54,1,0)+IF(F53&gt;F54,1,0)+IF(G53&gt;G54,1,0)+IF(H53&gt;H54,1,0)+IF(I53&gt;I54,1,0)</f>
        <v>0</v>
      </c>
      <c r="M53" s="49">
        <f t="shared" si="0"/>
        <v>0</v>
      </c>
      <c r="N53" s="49">
        <f>L54</f>
        <v>0</v>
      </c>
      <c r="O53" s="49">
        <f t="shared" si="1"/>
        <v>0</v>
      </c>
      <c r="P53" s="49">
        <f t="shared" si="2"/>
        <v>0</v>
      </c>
      <c r="Q53" s="49">
        <f>COUNTIF(E54:I54,"&lt;&gt;") * 5 -SUM(E54:I54)</f>
        <v>0</v>
      </c>
      <c r="R53" s="49">
        <f t="shared" si="3"/>
        <v>0</v>
      </c>
      <c r="S53" s="49" t="s">
        <v>59</v>
      </c>
      <c r="T53" s="49" t="s">
        <v>59</v>
      </c>
      <c r="U53" s="50"/>
      <c r="V53" s="51"/>
      <c r="W53" s="52"/>
      <c r="X53" s="52"/>
      <c r="Y53" s="151" t="b">
        <v>0</v>
      </c>
      <c r="Z53" s="51"/>
    </row>
    <row r="54" spans="1:26" ht="15.75" customHeight="1" x14ac:dyDescent="0.3">
      <c r="A54" s="148"/>
      <c r="B54" s="37">
        <v>12</v>
      </c>
      <c r="C54" s="37">
        <f>IFERROR(VLOOKUP(B54, results!A:C, 2, FALSE), "")</f>
        <v>0</v>
      </c>
      <c r="D54" s="37" t="str">
        <f>IFERROR(VLOOKUP(B54, results!A:C, 3, FALSE), "")</f>
        <v>B</v>
      </c>
      <c r="E54" s="37"/>
      <c r="F54" s="37"/>
      <c r="G54" s="37"/>
      <c r="H54" s="37"/>
      <c r="I54" s="37"/>
      <c r="J54" s="37">
        <f>IF(L54&gt;L53,1,0)</f>
        <v>0</v>
      </c>
      <c r="K54" s="37">
        <f>IF(L54&lt;L53,1,0)</f>
        <v>0</v>
      </c>
      <c r="L54" s="37">
        <f>IF(E54&gt;E53,1,0)+IF(F54&gt;F53,1,0)+IF(G54&gt;G53,1,0)+IF(H54&gt;H53,1,0)+IF(I54&gt;I53,1,0)</f>
        <v>0</v>
      </c>
      <c r="M54" s="37">
        <f t="shared" si="0"/>
        <v>0</v>
      </c>
      <c r="N54" s="37">
        <f>L53</f>
        <v>0</v>
      </c>
      <c r="O54" s="37">
        <f t="shared" si="1"/>
        <v>0</v>
      </c>
      <c r="P54" s="37">
        <f t="shared" si="2"/>
        <v>0</v>
      </c>
      <c r="Q54" s="37">
        <f>COUNTIF(E53:I53,"&lt;&gt;") * 5 -SUM(E53:I53)</f>
        <v>0</v>
      </c>
      <c r="R54" s="37">
        <f t="shared" si="3"/>
        <v>0</v>
      </c>
      <c r="S54" s="37" t="s">
        <v>59</v>
      </c>
      <c r="T54" s="37" t="s">
        <v>59</v>
      </c>
      <c r="U54" s="38"/>
      <c r="V54" s="39"/>
      <c r="W54" s="40"/>
      <c r="X54" s="40"/>
      <c r="Y54" s="145"/>
      <c r="Z54" s="39"/>
    </row>
    <row r="55" spans="1:26" ht="15.75" customHeight="1" x14ac:dyDescent="0.3">
      <c r="A55" s="155">
        <v>27</v>
      </c>
      <c r="B55" s="49">
        <v>11</v>
      </c>
      <c r="C55" s="49">
        <f>IFERROR(VLOOKUP(B55, results!A:C, 2, FALSE), "")</f>
        <v>0</v>
      </c>
      <c r="D55" s="49" t="str">
        <f>IFERROR(VLOOKUP(B55, results!A:C, 3, FALSE), "")</f>
        <v>B</v>
      </c>
      <c r="E55" s="49"/>
      <c r="F55" s="49"/>
      <c r="G55" s="49"/>
      <c r="H55" s="49"/>
      <c r="I55" s="49"/>
      <c r="J55" s="49">
        <f>IF(L55&gt;L56,1,0)</f>
        <v>0</v>
      </c>
      <c r="K55" s="49">
        <f>IF(L55&lt;L56,1,0)</f>
        <v>0</v>
      </c>
      <c r="L55" s="49">
        <f>IF(E55&gt;E56,1,0)+IF(F55&gt;F56,1,0)+IF(G55&gt;G56,1,0)+IF(H55&gt;H56,1,0)+IF(I55&gt;I56,1,0)</f>
        <v>0</v>
      </c>
      <c r="M55" s="49">
        <f t="shared" si="0"/>
        <v>0</v>
      </c>
      <c r="N55" s="49">
        <f>L56</f>
        <v>0</v>
      </c>
      <c r="O55" s="49">
        <f t="shared" si="1"/>
        <v>0</v>
      </c>
      <c r="P55" s="49">
        <f t="shared" si="2"/>
        <v>0</v>
      </c>
      <c r="Q55" s="49">
        <f>COUNTIF(E56:I56,"&lt;&gt;") * 5 -SUM(E56:I56)</f>
        <v>0</v>
      </c>
      <c r="R55" s="49">
        <f t="shared" si="3"/>
        <v>0</v>
      </c>
      <c r="S55" s="49" t="s">
        <v>59</v>
      </c>
      <c r="T55" s="49" t="s">
        <v>59</v>
      </c>
      <c r="U55" s="50"/>
      <c r="V55" s="51"/>
      <c r="W55" s="52"/>
      <c r="X55" s="52"/>
      <c r="Y55" s="151" t="b">
        <v>0</v>
      </c>
      <c r="Z55" s="51"/>
    </row>
    <row r="56" spans="1:26" ht="15.75" customHeight="1" x14ac:dyDescent="0.3">
      <c r="A56" s="148"/>
      <c r="B56" s="37">
        <v>14</v>
      </c>
      <c r="C56" s="37">
        <f>IFERROR(VLOOKUP(B56, results!A:C, 2, FALSE), "")</f>
        <v>0</v>
      </c>
      <c r="D56" s="37" t="str">
        <f>IFERROR(VLOOKUP(B56, results!A:C, 3, FALSE), "")</f>
        <v>B</v>
      </c>
      <c r="E56" s="37"/>
      <c r="F56" s="37"/>
      <c r="G56" s="37"/>
      <c r="H56" s="37"/>
      <c r="I56" s="37"/>
      <c r="J56" s="37">
        <f>IF(L56&gt;L55,1,0)</f>
        <v>0</v>
      </c>
      <c r="K56" s="37">
        <f>IF(L56&lt;L55,1,0)</f>
        <v>0</v>
      </c>
      <c r="L56" s="37">
        <f>IF(E56&gt;E55,1,0)+IF(F56&gt;F55,1,0)+IF(G56&gt;G55,1,0)+IF(H56&gt;H55,1,0)+IF(I56&gt;I55,1,0)</f>
        <v>0</v>
      </c>
      <c r="M56" s="37">
        <f t="shared" si="0"/>
        <v>0</v>
      </c>
      <c r="N56" s="37">
        <f>L55</f>
        <v>0</v>
      </c>
      <c r="O56" s="37">
        <f t="shared" si="1"/>
        <v>0</v>
      </c>
      <c r="P56" s="37">
        <f t="shared" si="2"/>
        <v>0</v>
      </c>
      <c r="Q56" s="37">
        <f>COUNTIF(E55:I55,"&lt;&gt;") * 5 -SUM(E55:I55)</f>
        <v>0</v>
      </c>
      <c r="R56" s="37">
        <f t="shared" si="3"/>
        <v>0</v>
      </c>
      <c r="S56" s="37" t="s">
        <v>59</v>
      </c>
      <c r="T56" s="37" t="s">
        <v>59</v>
      </c>
      <c r="U56" s="38"/>
      <c r="V56" s="39"/>
      <c r="W56" s="40"/>
      <c r="X56" s="40"/>
      <c r="Y56" s="145"/>
      <c r="Z56" s="39"/>
    </row>
    <row r="57" spans="1:26" ht="15.75" customHeight="1" x14ac:dyDescent="0.3">
      <c r="A57" s="155">
        <v>28</v>
      </c>
      <c r="B57" s="49">
        <v>8</v>
      </c>
      <c r="C57" s="49">
        <f>IFERROR(VLOOKUP(B57, results!A:C, 2, FALSE), "")</f>
        <v>0</v>
      </c>
      <c r="D57" s="49" t="str">
        <f>IFERROR(VLOOKUP(B57, results!A:C, 3, FALSE), "")</f>
        <v>B</v>
      </c>
      <c r="E57" s="49"/>
      <c r="F57" s="49"/>
      <c r="G57" s="49"/>
      <c r="H57" s="49"/>
      <c r="I57" s="49"/>
      <c r="J57" s="49">
        <f>IF(L57&gt;L58,1,0)</f>
        <v>0</v>
      </c>
      <c r="K57" s="49">
        <f>IF(L57&lt;L58,1,0)</f>
        <v>0</v>
      </c>
      <c r="L57" s="49">
        <f>IF(E57&gt;E58,1,0)+IF(F57&gt;F58,1,0)+IF(G57&gt;G58,1,0)+IF(H57&gt;H58,1,0)+IF(I57&gt;I58,1,0)</f>
        <v>0</v>
      </c>
      <c r="M57" s="49">
        <f t="shared" si="0"/>
        <v>0</v>
      </c>
      <c r="N57" s="49">
        <f>L58</f>
        <v>0</v>
      </c>
      <c r="O57" s="49">
        <f t="shared" si="1"/>
        <v>0</v>
      </c>
      <c r="P57" s="49">
        <f t="shared" si="2"/>
        <v>0</v>
      </c>
      <c r="Q57" s="49">
        <f>COUNTIF(E58:I58,"&lt;&gt;") * 5 -SUM(E58:I58)</f>
        <v>0</v>
      </c>
      <c r="R57" s="49">
        <f t="shared" si="3"/>
        <v>0</v>
      </c>
      <c r="S57" s="49" t="s">
        <v>59</v>
      </c>
      <c r="T57" s="49" t="s">
        <v>59</v>
      </c>
      <c r="U57" s="50"/>
      <c r="V57" s="51"/>
      <c r="W57" s="52"/>
      <c r="X57" s="52"/>
      <c r="Y57" s="151" t="b">
        <v>0</v>
      </c>
      <c r="Z57" s="51"/>
    </row>
    <row r="58" spans="1:26" ht="15.75" customHeight="1" x14ac:dyDescent="0.3">
      <c r="A58" s="148"/>
      <c r="B58" s="37">
        <v>11</v>
      </c>
      <c r="C58" s="37">
        <f>IFERROR(VLOOKUP(B58, results!A:C, 2, FALSE), "")</f>
        <v>0</v>
      </c>
      <c r="D58" s="37" t="str">
        <f>IFERROR(VLOOKUP(B58, results!A:C, 3, FALSE), "")</f>
        <v>B</v>
      </c>
      <c r="E58" s="37"/>
      <c r="F58" s="37"/>
      <c r="G58" s="37"/>
      <c r="H58" s="37"/>
      <c r="I58" s="37"/>
      <c r="J58" s="37">
        <f>IF(L58&gt;L57,1,0)</f>
        <v>0</v>
      </c>
      <c r="K58" s="37">
        <f>IF(L58&lt;L57,1,0)</f>
        <v>0</v>
      </c>
      <c r="L58" s="37">
        <f>IF(E58&gt;E57,1,0)+IF(F58&gt;F57,1,0)+IF(G58&gt;G57,1,0)+IF(H58&gt;H57,1,0)+IF(I58&gt;I57,1,0)</f>
        <v>0</v>
      </c>
      <c r="M58" s="37">
        <f t="shared" si="0"/>
        <v>0</v>
      </c>
      <c r="N58" s="37">
        <f>L57</f>
        <v>0</v>
      </c>
      <c r="O58" s="37">
        <f t="shared" si="1"/>
        <v>0</v>
      </c>
      <c r="P58" s="37">
        <f t="shared" si="2"/>
        <v>0</v>
      </c>
      <c r="Q58" s="37">
        <f>COUNTIF(E57:I57,"&lt;&gt;") * 5 -SUM(E57:I57)</f>
        <v>0</v>
      </c>
      <c r="R58" s="37">
        <f t="shared" si="3"/>
        <v>0</v>
      </c>
      <c r="S58" s="37" t="s">
        <v>59</v>
      </c>
      <c r="T58" s="37" t="s">
        <v>59</v>
      </c>
      <c r="U58" s="38"/>
      <c r="V58" s="39"/>
      <c r="W58" s="40"/>
      <c r="X58" s="40"/>
      <c r="Y58" s="145"/>
      <c r="Z58" s="39"/>
    </row>
    <row r="59" spans="1:26" ht="15.75" customHeight="1" x14ac:dyDescent="0.3">
      <c r="A59" s="155">
        <v>29</v>
      </c>
      <c r="B59" s="49">
        <v>10</v>
      </c>
      <c r="C59" s="49">
        <f>IFERROR(VLOOKUP(B59, results!A:C, 2, FALSE), "")</f>
        <v>0</v>
      </c>
      <c r="D59" s="49" t="str">
        <f>IFERROR(VLOOKUP(B59, results!A:C, 3, FALSE), "")</f>
        <v>B</v>
      </c>
      <c r="E59" s="49"/>
      <c r="F59" s="49"/>
      <c r="G59" s="49"/>
      <c r="H59" s="49"/>
      <c r="I59" s="49"/>
      <c r="J59" s="49">
        <f>IF(L59&gt;L60,1,0)</f>
        <v>0</v>
      </c>
      <c r="K59" s="49">
        <f>IF(L59&lt;L60,1,0)</f>
        <v>0</v>
      </c>
      <c r="L59" s="49">
        <f>IF(E59&gt;E60,1,0)+IF(F59&gt;F60,1,0)+IF(G59&gt;G60,1,0)+IF(H59&gt;H60,1,0)+IF(I59&gt;I60,1,0)</f>
        <v>0</v>
      </c>
      <c r="M59" s="49">
        <f t="shared" si="0"/>
        <v>0</v>
      </c>
      <c r="N59" s="49">
        <f>L60</f>
        <v>0</v>
      </c>
      <c r="O59" s="49">
        <f t="shared" si="1"/>
        <v>0</v>
      </c>
      <c r="P59" s="49">
        <f t="shared" si="2"/>
        <v>0</v>
      </c>
      <c r="Q59" s="49">
        <f>COUNTIF(E60:I60,"&lt;&gt;") * 5 -SUM(E60:I60)</f>
        <v>0</v>
      </c>
      <c r="R59" s="49">
        <f t="shared" si="3"/>
        <v>0</v>
      </c>
      <c r="S59" s="49" t="s">
        <v>59</v>
      </c>
      <c r="T59" s="49" t="s">
        <v>59</v>
      </c>
      <c r="U59" s="50"/>
      <c r="V59" s="51"/>
      <c r="W59" s="52"/>
      <c r="X59" s="52"/>
      <c r="Y59" s="151" t="b">
        <v>0</v>
      </c>
      <c r="Z59" s="51"/>
    </row>
    <row r="60" spans="1:26" ht="15.75" customHeight="1" x14ac:dyDescent="0.3">
      <c r="A60" s="148"/>
      <c r="B60" s="37">
        <v>12</v>
      </c>
      <c r="C60" s="37">
        <f>IFERROR(VLOOKUP(B60, results!A:C, 2, FALSE), "")</f>
        <v>0</v>
      </c>
      <c r="D60" s="37" t="str">
        <f>IFERROR(VLOOKUP(B60, results!A:C, 3, FALSE), "")</f>
        <v>B</v>
      </c>
      <c r="E60" s="37"/>
      <c r="F60" s="37"/>
      <c r="G60" s="37"/>
      <c r="H60" s="37"/>
      <c r="I60" s="37"/>
      <c r="J60" s="37">
        <f>IF(L60&gt;L59,1,0)</f>
        <v>0</v>
      </c>
      <c r="K60" s="37">
        <f>IF(L60&lt;L59,1,0)</f>
        <v>0</v>
      </c>
      <c r="L60" s="37">
        <f>IF(E60&gt;E59,1,0)+IF(F60&gt;F59,1,0)+IF(G60&gt;G59,1,0)+IF(H60&gt;H59,1,0)+IF(I60&gt;I59,1,0)</f>
        <v>0</v>
      </c>
      <c r="M60" s="37">
        <f t="shared" si="0"/>
        <v>0</v>
      </c>
      <c r="N60" s="37">
        <f>L59</f>
        <v>0</v>
      </c>
      <c r="O60" s="37">
        <f t="shared" si="1"/>
        <v>0</v>
      </c>
      <c r="P60" s="37">
        <f t="shared" si="2"/>
        <v>0</v>
      </c>
      <c r="Q60" s="37">
        <f>COUNTIF(E59:I59,"&lt;&gt;") * 5 -SUM(E59:I59)</f>
        <v>0</v>
      </c>
      <c r="R60" s="37">
        <f t="shared" si="3"/>
        <v>0</v>
      </c>
      <c r="S60" s="37" t="s">
        <v>59</v>
      </c>
      <c r="T60" s="37" t="s">
        <v>59</v>
      </c>
      <c r="U60" s="38"/>
      <c r="V60" s="39"/>
      <c r="W60" s="40"/>
      <c r="X60" s="40"/>
      <c r="Y60" s="145"/>
      <c r="Z60" s="39"/>
    </row>
    <row r="61" spans="1:26" ht="15.75" customHeight="1" x14ac:dyDescent="0.3">
      <c r="A61" s="155">
        <v>30</v>
      </c>
      <c r="B61" s="49">
        <v>9</v>
      </c>
      <c r="C61" s="49">
        <f>IFERROR(VLOOKUP(B61, results!A:C, 2, FALSE), "")</f>
        <v>0</v>
      </c>
      <c r="D61" s="49" t="str">
        <f>IFERROR(VLOOKUP(B61, results!A:C, 3, FALSE), "")</f>
        <v>B</v>
      </c>
      <c r="E61" s="49"/>
      <c r="F61" s="49"/>
      <c r="G61" s="49"/>
      <c r="H61" s="49"/>
      <c r="I61" s="49"/>
      <c r="J61" s="49">
        <f>IF(L61&gt;L62,1,0)</f>
        <v>0</v>
      </c>
      <c r="K61" s="49">
        <f>IF(L61&lt;L62,1,0)</f>
        <v>0</v>
      </c>
      <c r="L61" s="49">
        <f>IF(E61&gt;E62,1,0)+IF(F61&gt;F62,1,0)+IF(G61&gt;G62,1,0)+IF(H61&gt;H62,1,0)+IF(I61&gt;I62,1,0)</f>
        <v>0</v>
      </c>
      <c r="M61" s="49">
        <f t="shared" si="0"/>
        <v>0</v>
      </c>
      <c r="N61" s="49">
        <f>L62</f>
        <v>0</v>
      </c>
      <c r="O61" s="49">
        <f t="shared" si="1"/>
        <v>0</v>
      </c>
      <c r="P61" s="49">
        <f t="shared" si="2"/>
        <v>0</v>
      </c>
      <c r="Q61" s="49">
        <f>COUNTIF(E62:I62,"&lt;&gt;") * 5 -SUM(E62:I62)</f>
        <v>0</v>
      </c>
      <c r="R61" s="49">
        <f t="shared" si="3"/>
        <v>0</v>
      </c>
      <c r="S61" s="49" t="s">
        <v>59</v>
      </c>
      <c r="T61" s="49" t="s">
        <v>59</v>
      </c>
      <c r="U61" s="50"/>
      <c r="V61" s="51"/>
      <c r="W61" s="52"/>
      <c r="X61" s="52"/>
      <c r="Y61" s="151" t="b">
        <v>0</v>
      </c>
      <c r="Z61" s="51"/>
    </row>
    <row r="62" spans="1:26" ht="15.75" customHeight="1" x14ac:dyDescent="0.3">
      <c r="A62" s="148"/>
      <c r="B62" s="37">
        <v>14</v>
      </c>
      <c r="C62" s="37">
        <f>IFERROR(VLOOKUP(B62, results!A:C, 2, FALSE), "")</f>
        <v>0</v>
      </c>
      <c r="D62" s="37" t="str">
        <f>IFERROR(VLOOKUP(B62, results!A:C, 3, FALSE), "")</f>
        <v>B</v>
      </c>
      <c r="E62" s="37"/>
      <c r="F62" s="37"/>
      <c r="G62" s="37"/>
      <c r="H62" s="37"/>
      <c r="I62" s="37"/>
      <c r="J62" s="37">
        <f>IF(L62&gt;L61,1,0)</f>
        <v>0</v>
      </c>
      <c r="K62" s="37">
        <f>IF(L62&lt;L61,1,0)</f>
        <v>0</v>
      </c>
      <c r="L62" s="37">
        <f>IF(E62&gt;E61,1,0)+IF(F62&gt;F61,1,0)+IF(G62&gt;G61,1,0)+IF(H62&gt;H61,1,0)+IF(I62&gt;I61,1,0)</f>
        <v>0</v>
      </c>
      <c r="M62" s="37">
        <f t="shared" si="0"/>
        <v>0</v>
      </c>
      <c r="N62" s="37">
        <f>L61</f>
        <v>0</v>
      </c>
      <c r="O62" s="37">
        <f t="shared" si="1"/>
        <v>0</v>
      </c>
      <c r="P62" s="37">
        <f t="shared" si="2"/>
        <v>0</v>
      </c>
      <c r="Q62" s="37">
        <f>COUNTIF(E61:I61,"&lt;&gt;") * 5 -SUM(E61:I61)</f>
        <v>0</v>
      </c>
      <c r="R62" s="37">
        <f t="shared" si="3"/>
        <v>0</v>
      </c>
      <c r="S62" s="37" t="s">
        <v>59</v>
      </c>
      <c r="T62" s="37" t="s">
        <v>59</v>
      </c>
      <c r="U62" s="38"/>
      <c r="V62" s="39"/>
      <c r="W62" s="40"/>
      <c r="X62" s="40"/>
      <c r="Y62" s="145"/>
      <c r="Z62" s="39"/>
    </row>
    <row r="63" spans="1:26" ht="15.75" customHeight="1" x14ac:dyDescent="0.3">
      <c r="A63" s="155">
        <v>31</v>
      </c>
      <c r="B63" s="49">
        <v>8</v>
      </c>
      <c r="C63" s="49">
        <f>IFERROR(VLOOKUP(B63, results!A:C, 2, FALSE), "")</f>
        <v>0</v>
      </c>
      <c r="D63" s="49" t="str">
        <f>IFERROR(VLOOKUP(B63, results!A:C, 3, FALSE), "")</f>
        <v>B</v>
      </c>
      <c r="E63" s="49"/>
      <c r="F63" s="49"/>
      <c r="G63" s="49"/>
      <c r="H63" s="49"/>
      <c r="I63" s="49"/>
      <c r="J63" s="49">
        <f>IF(L63&gt;L64,1,0)</f>
        <v>0</v>
      </c>
      <c r="K63" s="49">
        <f>IF(L63&lt;L64,1,0)</f>
        <v>0</v>
      </c>
      <c r="L63" s="49">
        <f>IF(E63&gt;E64,1,0)+IF(F63&gt;F64,1,0)+IF(G63&gt;G64,1,0)+IF(H63&gt;H64,1,0)+IF(I63&gt;I64,1,0)</f>
        <v>0</v>
      </c>
      <c r="M63" s="49">
        <f t="shared" si="0"/>
        <v>0</v>
      </c>
      <c r="N63" s="49">
        <f>L64</f>
        <v>0</v>
      </c>
      <c r="O63" s="49">
        <f t="shared" si="1"/>
        <v>0</v>
      </c>
      <c r="P63" s="49">
        <f t="shared" si="2"/>
        <v>0</v>
      </c>
      <c r="Q63" s="49">
        <f>COUNTIF(E64:I64,"&lt;&gt;") * 5 -SUM(E64:I64)</f>
        <v>0</v>
      </c>
      <c r="R63" s="49">
        <f t="shared" si="3"/>
        <v>0</v>
      </c>
      <c r="S63" s="49" t="s">
        <v>59</v>
      </c>
      <c r="T63" s="49" t="s">
        <v>59</v>
      </c>
      <c r="U63" s="50"/>
      <c r="V63" s="51"/>
      <c r="W63" s="52"/>
      <c r="X63" s="52"/>
      <c r="Y63" s="151" t="b">
        <v>0</v>
      </c>
      <c r="Z63" s="51"/>
    </row>
    <row r="64" spans="1:26" ht="15.75" customHeight="1" x14ac:dyDescent="0.3">
      <c r="A64" s="148"/>
      <c r="B64" s="37">
        <v>12</v>
      </c>
      <c r="C64" s="37">
        <f>IFERROR(VLOOKUP(B64, results!A:C, 2, FALSE), "")</f>
        <v>0</v>
      </c>
      <c r="D64" s="37" t="str">
        <f>IFERROR(VLOOKUP(B64, results!A:C, 3, FALSE), "")</f>
        <v>B</v>
      </c>
      <c r="E64" s="37"/>
      <c r="F64" s="37"/>
      <c r="G64" s="37"/>
      <c r="H64" s="37"/>
      <c r="I64" s="37"/>
      <c r="J64" s="37">
        <f>IF(L64&gt;L63,1,0)</f>
        <v>0</v>
      </c>
      <c r="K64" s="37">
        <f>IF(L64&lt;L63,1,0)</f>
        <v>0</v>
      </c>
      <c r="L64" s="37">
        <f>IF(E64&gt;E63,1,0)+IF(F64&gt;F63,1,0)+IF(G64&gt;G63,1,0)+IF(H64&gt;H63,1,0)+IF(I64&gt;I63,1,0)</f>
        <v>0</v>
      </c>
      <c r="M64" s="37">
        <f t="shared" si="0"/>
        <v>0</v>
      </c>
      <c r="N64" s="37">
        <f>L63</f>
        <v>0</v>
      </c>
      <c r="O64" s="37">
        <f t="shared" si="1"/>
        <v>0</v>
      </c>
      <c r="P64" s="37">
        <f t="shared" si="2"/>
        <v>0</v>
      </c>
      <c r="Q64" s="37">
        <f>COUNTIF(E63:I63,"&lt;&gt;") * 5 -SUM(E63:I63)</f>
        <v>0</v>
      </c>
      <c r="R64" s="37">
        <f t="shared" si="3"/>
        <v>0</v>
      </c>
      <c r="S64" s="37" t="s">
        <v>59</v>
      </c>
      <c r="T64" s="37" t="s">
        <v>59</v>
      </c>
      <c r="U64" s="38"/>
      <c r="V64" s="39"/>
      <c r="W64" s="40"/>
      <c r="X64" s="40"/>
      <c r="Y64" s="145"/>
      <c r="Z64" s="39"/>
    </row>
    <row r="65" spans="1:26" ht="15.75" customHeight="1" x14ac:dyDescent="0.3">
      <c r="A65" s="155">
        <v>32</v>
      </c>
      <c r="B65" s="49">
        <v>9</v>
      </c>
      <c r="C65" s="49">
        <f>IFERROR(VLOOKUP(B65, results!A:C, 2, FALSE), "")</f>
        <v>0</v>
      </c>
      <c r="D65" s="49" t="str">
        <f>IFERROR(VLOOKUP(B65, results!A:C, 3, FALSE), "")</f>
        <v>B</v>
      </c>
      <c r="E65" s="49"/>
      <c r="F65" s="49"/>
      <c r="G65" s="49"/>
      <c r="H65" s="49"/>
      <c r="I65" s="49"/>
      <c r="J65" s="49">
        <f>IF(L65&gt;L66,1,0)</f>
        <v>0</v>
      </c>
      <c r="K65" s="49">
        <f>IF(L65&lt;L66,1,0)</f>
        <v>0</v>
      </c>
      <c r="L65" s="49">
        <f>IF(E65&gt;E66,1,0)+IF(F65&gt;F66,1,0)+IF(G65&gt;G66,1,0)+IF(H65&gt;H66,1,0)+IF(I65&gt;I66,1,0)</f>
        <v>0</v>
      </c>
      <c r="M65" s="49">
        <f t="shared" si="0"/>
        <v>0</v>
      </c>
      <c r="N65" s="49">
        <f>L66</f>
        <v>0</v>
      </c>
      <c r="O65" s="49">
        <f t="shared" si="1"/>
        <v>0</v>
      </c>
      <c r="P65" s="49">
        <f t="shared" si="2"/>
        <v>0</v>
      </c>
      <c r="Q65" s="49">
        <f>COUNTIF(E66:I66,"&lt;&gt;") * 5 -SUM(E66:I66)</f>
        <v>0</v>
      </c>
      <c r="R65" s="49">
        <f t="shared" si="3"/>
        <v>0</v>
      </c>
      <c r="S65" s="49" t="s">
        <v>59</v>
      </c>
      <c r="T65" s="49" t="s">
        <v>59</v>
      </c>
      <c r="U65" s="50"/>
      <c r="V65" s="51"/>
      <c r="W65" s="52"/>
      <c r="X65" s="52"/>
      <c r="Y65" s="151" t="b">
        <v>0</v>
      </c>
      <c r="Z65" s="51"/>
    </row>
    <row r="66" spans="1:26" ht="15.75" customHeight="1" x14ac:dyDescent="0.3">
      <c r="A66" s="148"/>
      <c r="B66" s="37">
        <v>11</v>
      </c>
      <c r="C66" s="37">
        <f>IFERROR(VLOOKUP(B66, results!A:C, 2, FALSE), "")</f>
        <v>0</v>
      </c>
      <c r="D66" s="37" t="str">
        <f>IFERROR(VLOOKUP(B66, results!A:C, 3, FALSE), "")</f>
        <v>B</v>
      </c>
      <c r="E66" s="37"/>
      <c r="F66" s="37"/>
      <c r="G66" s="37"/>
      <c r="H66" s="37"/>
      <c r="I66" s="37"/>
      <c r="J66" s="37">
        <f>IF(L66&gt;L65,1,0)</f>
        <v>0</v>
      </c>
      <c r="K66" s="37">
        <f>IF(L66&lt;L65,1,0)</f>
        <v>0</v>
      </c>
      <c r="L66" s="37">
        <f>IF(E66&gt;E65,1,0)+IF(F66&gt;F65,1,0)+IF(G66&gt;G65,1,0)+IF(H66&gt;H65,1,0)+IF(I66&gt;I65,1,0)</f>
        <v>0</v>
      </c>
      <c r="M66" s="37">
        <f t="shared" si="0"/>
        <v>0</v>
      </c>
      <c r="N66" s="37">
        <f>L65</f>
        <v>0</v>
      </c>
      <c r="O66" s="37">
        <f t="shared" si="1"/>
        <v>0</v>
      </c>
      <c r="P66" s="37">
        <f t="shared" si="2"/>
        <v>0</v>
      </c>
      <c r="Q66" s="37">
        <f>COUNTIF(E65:I65,"&lt;&gt;") * 5 -SUM(E65:I65)</f>
        <v>0</v>
      </c>
      <c r="R66" s="37">
        <f t="shared" si="3"/>
        <v>0</v>
      </c>
      <c r="S66" s="37" t="s">
        <v>59</v>
      </c>
      <c r="T66" s="37" t="s">
        <v>59</v>
      </c>
      <c r="U66" s="38"/>
      <c r="V66" s="39"/>
      <c r="W66" s="40"/>
      <c r="X66" s="40"/>
      <c r="Y66" s="145"/>
      <c r="Z66" s="39"/>
    </row>
    <row r="67" spans="1:26" ht="15.75" customHeight="1" x14ac:dyDescent="0.3">
      <c r="A67" s="155">
        <v>33</v>
      </c>
      <c r="B67" s="49">
        <v>10</v>
      </c>
      <c r="C67" s="49">
        <f>IFERROR(VLOOKUP(B67, results!A:C, 2, FALSE), "")</f>
        <v>0</v>
      </c>
      <c r="D67" s="49" t="str">
        <f>IFERROR(VLOOKUP(B67, results!A:C, 3, FALSE), "")</f>
        <v>B</v>
      </c>
      <c r="E67" s="49"/>
      <c r="F67" s="49"/>
      <c r="G67" s="49"/>
      <c r="H67" s="49"/>
      <c r="I67" s="49"/>
      <c r="J67" s="49">
        <f>IF(L67&gt;L68,1,0)</f>
        <v>0</v>
      </c>
      <c r="K67" s="49">
        <f>IF(L67&lt;L68,1,0)</f>
        <v>0</v>
      </c>
      <c r="L67" s="49">
        <f>IF(E67&gt;E68,1,0)+IF(F67&gt;F68,1,0)+IF(G67&gt;G68,1,0)+IF(H67&gt;H68,1,0)+IF(I67&gt;I68,1,0)</f>
        <v>0</v>
      </c>
      <c r="M67" s="49">
        <f t="shared" si="0"/>
        <v>0</v>
      </c>
      <c r="N67" s="49">
        <f>L68</f>
        <v>0</v>
      </c>
      <c r="O67" s="49">
        <f t="shared" si="1"/>
        <v>0</v>
      </c>
      <c r="P67" s="49">
        <f t="shared" si="2"/>
        <v>0</v>
      </c>
      <c r="Q67" s="49">
        <f>COUNTIF(E68:I68,"&lt;&gt;") * 5 -SUM(E68:I68)</f>
        <v>0</v>
      </c>
      <c r="R67" s="49">
        <f t="shared" si="3"/>
        <v>0</v>
      </c>
      <c r="S67" s="49" t="s">
        <v>59</v>
      </c>
      <c r="T67" s="49" t="s">
        <v>59</v>
      </c>
      <c r="U67" s="50"/>
      <c r="V67" s="51"/>
      <c r="W67" s="52"/>
      <c r="X67" s="52"/>
      <c r="Y67" s="151" t="b">
        <v>0</v>
      </c>
      <c r="Z67" s="51"/>
    </row>
    <row r="68" spans="1:26" ht="15.75" customHeight="1" x14ac:dyDescent="0.3">
      <c r="A68" s="148"/>
      <c r="B68" s="37">
        <v>14</v>
      </c>
      <c r="C68" s="37">
        <f>IFERROR(VLOOKUP(B68, results!A:C, 2, FALSE), "")</f>
        <v>0</v>
      </c>
      <c r="D68" s="37" t="str">
        <f>IFERROR(VLOOKUP(B68, results!A:C, 3, FALSE), "")</f>
        <v>B</v>
      </c>
      <c r="E68" s="37"/>
      <c r="F68" s="37"/>
      <c r="G68" s="37"/>
      <c r="H68" s="37"/>
      <c r="I68" s="37"/>
      <c r="J68" s="37">
        <f>IF(L68&gt;L67,1,0)</f>
        <v>0</v>
      </c>
      <c r="K68" s="37">
        <f>IF(L68&lt;L67,1,0)</f>
        <v>0</v>
      </c>
      <c r="L68" s="37">
        <f>IF(E68&gt;E67,1,0)+IF(F68&gt;F67,1,0)+IF(G68&gt;G67,1,0)+IF(H68&gt;H67,1,0)+IF(I68&gt;I67,1,0)</f>
        <v>0</v>
      </c>
      <c r="M68" s="37">
        <f t="shared" si="0"/>
        <v>0</v>
      </c>
      <c r="N68" s="37">
        <f>L67</f>
        <v>0</v>
      </c>
      <c r="O68" s="37">
        <f t="shared" si="1"/>
        <v>0</v>
      </c>
      <c r="P68" s="37">
        <f t="shared" si="2"/>
        <v>0</v>
      </c>
      <c r="Q68" s="37">
        <f>COUNTIF(E67:I67,"&lt;&gt;") * 5 -SUM(E67:I67)</f>
        <v>0</v>
      </c>
      <c r="R68" s="37">
        <f t="shared" si="3"/>
        <v>0</v>
      </c>
      <c r="S68" s="37" t="s">
        <v>59</v>
      </c>
      <c r="T68" s="37" t="s">
        <v>59</v>
      </c>
      <c r="U68" s="38"/>
      <c r="V68" s="39"/>
      <c r="W68" s="40"/>
      <c r="X68" s="40"/>
      <c r="Y68" s="145"/>
      <c r="Z68" s="39"/>
    </row>
    <row r="69" spans="1:26" ht="15.75" customHeight="1" x14ac:dyDescent="0.3">
      <c r="A69" s="155">
        <v>34</v>
      </c>
      <c r="B69" s="49">
        <v>8</v>
      </c>
      <c r="C69" s="49">
        <f>IFERROR(VLOOKUP(B69, results!A:C, 2, FALSE), "")</f>
        <v>0</v>
      </c>
      <c r="D69" s="49" t="str">
        <f>IFERROR(VLOOKUP(B69, results!A:C, 3, FALSE), "")</f>
        <v>B</v>
      </c>
      <c r="E69" s="49"/>
      <c r="F69" s="49"/>
      <c r="G69" s="49"/>
      <c r="H69" s="49"/>
      <c r="I69" s="49"/>
      <c r="J69" s="49">
        <f>IF(L69&gt;L70,1,0)</f>
        <v>0</v>
      </c>
      <c r="K69" s="49">
        <f>IF(L69&lt;L70,1,0)</f>
        <v>0</v>
      </c>
      <c r="L69" s="49">
        <f>IF(E69&gt;E70,1,0)+IF(F69&gt;F70,1,0)+IF(G69&gt;G70,1,0)+IF(H69&gt;H70,1,0)+IF(I69&gt;I70,1,0)</f>
        <v>0</v>
      </c>
      <c r="M69" s="49">
        <f t="shared" si="0"/>
        <v>0</v>
      </c>
      <c r="N69" s="49">
        <f>L70</f>
        <v>0</v>
      </c>
      <c r="O69" s="49">
        <f t="shared" si="1"/>
        <v>0</v>
      </c>
      <c r="P69" s="49">
        <f t="shared" si="2"/>
        <v>0</v>
      </c>
      <c r="Q69" s="49">
        <f>COUNTIF(E70:I70,"&lt;&gt;") * 5 -SUM(E70:I70)</f>
        <v>0</v>
      </c>
      <c r="R69" s="49">
        <f t="shared" si="3"/>
        <v>0</v>
      </c>
      <c r="S69" s="49" t="s">
        <v>59</v>
      </c>
      <c r="T69" s="49" t="s">
        <v>59</v>
      </c>
      <c r="U69" s="50"/>
      <c r="V69" s="51"/>
      <c r="W69" s="52"/>
      <c r="X69" s="52"/>
      <c r="Y69" s="151" t="b">
        <v>0</v>
      </c>
      <c r="Z69" s="51"/>
    </row>
    <row r="70" spans="1:26" ht="15.75" customHeight="1" x14ac:dyDescent="0.3">
      <c r="A70" s="148"/>
      <c r="B70" s="37">
        <v>13</v>
      </c>
      <c r="C70" s="37">
        <f>IFERROR(VLOOKUP(B70, results!A:C, 2, FALSE), "")</f>
        <v>0</v>
      </c>
      <c r="D70" s="37" t="str">
        <f>IFERROR(VLOOKUP(B70, results!A:C, 3, FALSE), "")</f>
        <v>B</v>
      </c>
      <c r="E70" s="37"/>
      <c r="F70" s="37"/>
      <c r="G70" s="37"/>
      <c r="H70" s="37"/>
      <c r="I70" s="37"/>
      <c r="J70" s="37">
        <f>IF(L70&gt;L69,1,0)</f>
        <v>0</v>
      </c>
      <c r="K70" s="37">
        <f>IF(L70&lt;L69,1,0)</f>
        <v>0</v>
      </c>
      <c r="L70" s="37">
        <f>IF(E70&gt;E69,1,0)+IF(F70&gt;F69,1,0)+IF(G70&gt;G69,1,0)+IF(H70&gt;H69,1,0)+IF(I70&gt;I69,1,0)</f>
        <v>0</v>
      </c>
      <c r="M70" s="37">
        <f t="shared" si="0"/>
        <v>0</v>
      </c>
      <c r="N70" s="37">
        <f>L69</f>
        <v>0</v>
      </c>
      <c r="O70" s="37">
        <f t="shared" si="1"/>
        <v>0</v>
      </c>
      <c r="P70" s="37">
        <f t="shared" si="2"/>
        <v>0</v>
      </c>
      <c r="Q70" s="37">
        <f>COUNTIF(E69:I69,"&lt;&gt;") * 5 -SUM(E69:I69)</f>
        <v>0</v>
      </c>
      <c r="R70" s="37">
        <f t="shared" si="3"/>
        <v>0</v>
      </c>
      <c r="S70" s="37" t="s">
        <v>59</v>
      </c>
      <c r="T70" s="37" t="s">
        <v>59</v>
      </c>
      <c r="U70" s="38"/>
      <c r="V70" s="39"/>
      <c r="W70" s="40"/>
      <c r="X70" s="40"/>
      <c r="Y70" s="145"/>
      <c r="Z70" s="39"/>
    </row>
    <row r="71" spans="1:26" ht="15.75" customHeight="1" x14ac:dyDescent="0.3">
      <c r="A71" s="155">
        <v>35</v>
      </c>
      <c r="B71" s="49">
        <v>10</v>
      </c>
      <c r="C71" s="49">
        <f>IFERROR(VLOOKUP(B71, results!A:C, 2, FALSE), "")</f>
        <v>0</v>
      </c>
      <c r="D71" s="49" t="str">
        <f>IFERROR(VLOOKUP(B71, results!A:C, 3, FALSE), "")</f>
        <v>B</v>
      </c>
      <c r="E71" s="49"/>
      <c r="F71" s="49"/>
      <c r="G71" s="49"/>
      <c r="H71" s="49"/>
      <c r="I71" s="49"/>
      <c r="J71" s="49">
        <f>IF(L71&gt;L72,1,0)</f>
        <v>0</v>
      </c>
      <c r="K71" s="49">
        <f>IF(L71&lt;L72,1,0)</f>
        <v>0</v>
      </c>
      <c r="L71" s="49">
        <f>IF(E71&gt;E72,1,0)+IF(F71&gt;F72,1,0)+IF(G71&gt;G72,1,0)+IF(H71&gt;H72,1,0)+IF(I71&gt;I72,1,0)</f>
        <v>0</v>
      </c>
      <c r="M71" s="49">
        <f t="shared" si="0"/>
        <v>0</v>
      </c>
      <c r="N71" s="49">
        <f>L72</f>
        <v>0</v>
      </c>
      <c r="O71" s="49">
        <f t="shared" si="1"/>
        <v>0</v>
      </c>
      <c r="P71" s="49">
        <f t="shared" si="2"/>
        <v>0</v>
      </c>
      <c r="Q71" s="49">
        <f>COUNTIF(E72:I72,"&lt;&gt;") * 5 -SUM(E72:I72)</f>
        <v>0</v>
      </c>
      <c r="R71" s="49">
        <f t="shared" si="3"/>
        <v>0</v>
      </c>
      <c r="S71" s="49" t="s">
        <v>59</v>
      </c>
      <c r="T71" s="49" t="s">
        <v>59</v>
      </c>
      <c r="U71" s="50"/>
      <c r="V71" s="51"/>
      <c r="W71" s="52"/>
      <c r="X71" s="52"/>
      <c r="Y71" s="151" t="b">
        <v>0</v>
      </c>
      <c r="Z71" s="51"/>
    </row>
    <row r="72" spans="1:26" ht="15.75" customHeight="1" x14ac:dyDescent="0.3">
      <c r="A72" s="148"/>
      <c r="B72" s="37">
        <v>9</v>
      </c>
      <c r="C72" s="37">
        <f>IFERROR(VLOOKUP(B72, results!A:C, 2, FALSE), "")</f>
        <v>0</v>
      </c>
      <c r="D72" s="37" t="str">
        <f>IFERROR(VLOOKUP(B72, results!A:C, 3, FALSE), "")</f>
        <v>B</v>
      </c>
      <c r="E72" s="37"/>
      <c r="F72" s="37"/>
      <c r="G72" s="37"/>
      <c r="H72" s="37"/>
      <c r="I72" s="37"/>
      <c r="J72" s="37">
        <f>IF(L72&gt;L71,1,0)</f>
        <v>0</v>
      </c>
      <c r="K72" s="37">
        <f>IF(L72&lt;L71,1,0)</f>
        <v>0</v>
      </c>
      <c r="L72" s="37">
        <f>IF(E72&gt;E71,1,0)+IF(F72&gt;F71,1,0)+IF(G72&gt;G71,1,0)+IF(H72&gt;H71,1,0)+IF(I72&gt;I71,1,0)</f>
        <v>0</v>
      </c>
      <c r="M72" s="37">
        <f t="shared" si="0"/>
        <v>0</v>
      </c>
      <c r="N72" s="37">
        <f>L71</f>
        <v>0</v>
      </c>
      <c r="O72" s="37">
        <f t="shared" si="1"/>
        <v>0</v>
      </c>
      <c r="P72" s="37">
        <f t="shared" si="2"/>
        <v>0</v>
      </c>
      <c r="Q72" s="37">
        <f>COUNTIF(E71:I71,"&lt;&gt;") * 5 -SUM(E71:I71)</f>
        <v>0</v>
      </c>
      <c r="R72" s="37">
        <f t="shared" si="3"/>
        <v>0</v>
      </c>
      <c r="S72" s="37" t="s">
        <v>59</v>
      </c>
      <c r="T72" s="37" t="s">
        <v>59</v>
      </c>
      <c r="U72" s="38"/>
      <c r="V72" s="39"/>
      <c r="W72" s="40"/>
      <c r="X72" s="40"/>
      <c r="Y72" s="145"/>
      <c r="Z72" s="39"/>
    </row>
    <row r="73" spans="1:26" ht="15.75" customHeight="1" x14ac:dyDescent="0.3">
      <c r="A73" s="155">
        <v>36</v>
      </c>
      <c r="B73" s="49">
        <v>12</v>
      </c>
      <c r="C73" s="49">
        <f>IFERROR(VLOOKUP(B73, results!A:C, 2, FALSE), "")</f>
        <v>0</v>
      </c>
      <c r="D73" s="49" t="str">
        <f>IFERROR(VLOOKUP(B73, results!A:C, 3, FALSE), "")</f>
        <v>B</v>
      </c>
      <c r="E73" s="49"/>
      <c r="F73" s="49"/>
      <c r="G73" s="49"/>
      <c r="H73" s="49"/>
      <c r="I73" s="49"/>
      <c r="J73" s="49">
        <f>IF(L73&gt;L74,1,0)</f>
        <v>0</v>
      </c>
      <c r="K73" s="49">
        <f>IF(L73&lt;L74,1,0)</f>
        <v>0</v>
      </c>
      <c r="L73" s="49">
        <f>IF(E73&gt;E74,1,0)+IF(F73&gt;F74,1,0)+IF(G73&gt;G74,1,0)+IF(H73&gt;H74,1,0)+IF(I73&gt;I74,1,0)</f>
        <v>0</v>
      </c>
      <c r="M73" s="49">
        <f t="shared" si="0"/>
        <v>0</v>
      </c>
      <c r="N73" s="49">
        <f>L74</f>
        <v>0</v>
      </c>
      <c r="O73" s="49">
        <f t="shared" si="1"/>
        <v>0</v>
      </c>
      <c r="P73" s="49">
        <f t="shared" si="2"/>
        <v>0</v>
      </c>
      <c r="Q73" s="49">
        <f>COUNTIF(E74:I74,"&lt;&gt;") * 5 -SUM(E74:I74)</f>
        <v>0</v>
      </c>
      <c r="R73" s="49">
        <f t="shared" si="3"/>
        <v>0</v>
      </c>
      <c r="S73" s="49" t="s">
        <v>59</v>
      </c>
      <c r="T73" s="49" t="s">
        <v>59</v>
      </c>
      <c r="U73" s="50"/>
      <c r="V73" s="51"/>
      <c r="W73" s="52"/>
      <c r="X73" s="52"/>
      <c r="Y73" s="151" t="b">
        <v>0</v>
      </c>
      <c r="Z73" s="51"/>
    </row>
    <row r="74" spans="1:26" ht="15.75" customHeight="1" x14ac:dyDescent="0.3">
      <c r="A74" s="148"/>
      <c r="B74" s="37">
        <v>14</v>
      </c>
      <c r="C74" s="37">
        <f>IFERROR(VLOOKUP(B74, results!A:C, 2, FALSE), "")</f>
        <v>0</v>
      </c>
      <c r="D74" s="37" t="str">
        <f>IFERROR(VLOOKUP(B74, results!A:C, 3, FALSE), "")</f>
        <v>B</v>
      </c>
      <c r="E74" s="37"/>
      <c r="F74" s="37"/>
      <c r="G74" s="37"/>
      <c r="H74" s="37"/>
      <c r="I74" s="37"/>
      <c r="J74" s="37">
        <f>IF(L74&gt;L73,1,0)</f>
        <v>0</v>
      </c>
      <c r="K74" s="37">
        <f>IF(L74&lt;L73,1,0)</f>
        <v>0</v>
      </c>
      <c r="L74" s="37">
        <f>IF(E74&gt;E73,1,0)+IF(F74&gt;F73,1,0)+IF(G74&gt;G73,1,0)+IF(H74&gt;H73,1,0)+IF(I74&gt;I73,1,0)</f>
        <v>0</v>
      </c>
      <c r="M74" s="37">
        <f t="shared" si="0"/>
        <v>0</v>
      </c>
      <c r="N74" s="37">
        <f>L73</f>
        <v>0</v>
      </c>
      <c r="O74" s="37">
        <f t="shared" si="1"/>
        <v>0</v>
      </c>
      <c r="P74" s="37">
        <f t="shared" si="2"/>
        <v>0</v>
      </c>
      <c r="Q74" s="37">
        <f>COUNTIF(E73:I73,"&lt;&gt;") * 5 -SUM(E73:I73)</f>
        <v>0</v>
      </c>
      <c r="R74" s="37">
        <f t="shared" si="3"/>
        <v>0</v>
      </c>
      <c r="S74" s="37" t="s">
        <v>59</v>
      </c>
      <c r="T74" s="37" t="s">
        <v>59</v>
      </c>
      <c r="U74" s="38"/>
      <c r="V74" s="39"/>
      <c r="W74" s="40"/>
      <c r="X74" s="40"/>
      <c r="Y74" s="145"/>
      <c r="Z74" s="39"/>
    </row>
    <row r="75" spans="1:26" ht="15.75" customHeight="1" x14ac:dyDescent="0.3">
      <c r="A75" s="155">
        <v>37</v>
      </c>
      <c r="B75" s="49">
        <v>8</v>
      </c>
      <c r="C75" s="49">
        <f>IFERROR(VLOOKUP(B75, results!A:C, 2, FALSE), "")</f>
        <v>0</v>
      </c>
      <c r="D75" s="49" t="str">
        <f>IFERROR(VLOOKUP(B75, results!A:C, 3, FALSE), "")</f>
        <v>B</v>
      </c>
      <c r="E75" s="49"/>
      <c r="F75" s="49"/>
      <c r="G75" s="49"/>
      <c r="H75" s="49"/>
      <c r="I75" s="49"/>
      <c r="J75" s="49">
        <f>IF(L75&gt;L76,1,0)</f>
        <v>0</v>
      </c>
      <c r="K75" s="49">
        <f>IF(L75&lt;L76,1,0)</f>
        <v>0</v>
      </c>
      <c r="L75" s="49">
        <f>IF(E75&gt;E76,1,0)+IF(F75&gt;F76,1,0)+IF(G75&gt;G76,1,0)+IF(H75&gt;H76,1,0)+IF(I75&gt;I76,1,0)</f>
        <v>0</v>
      </c>
      <c r="M75" s="49">
        <f t="shared" si="0"/>
        <v>0</v>
      </c>
      <c r="N75" s="49">
        <f>L76</f>
        <v>0</v>
      </c>
      <c r="O75" s="49">
        <f t="shared" si="1"/>
        <v>0</v>
      </c>
      <c r="P75" s="49">
        <f t="shared" si="2"/>
        <v>0</v>
      </c>
      <c r="Q75" s="49">
        <f>COUNTIF(E76:I76,"&lt;&gt;") * 5 -SUM(E76:I76)</f>
        <v>0</v>
      </c>
      <c r="R75" s="49">
        <f t="shared" si="3"/>
        <v>0</v>
      </c>
      <c r="S75" s="49" t="s">
        <v>59</v>
      </c>
      <c r="T75" s="49" t="s">
        <v>59</v>
      </c>
      <c r="U75" s="50"/>
      <c r="V75" s="51"/>
      <c r="W75" s="52"/>
      <c r="X75" s="52"/>
      <c r="Y75" s="151" t="b">
        <v>0</v>
      </c>
      <c r="Z75" s="51"/>
    </row>
    <row r="76" spans="1:26" ht="15.75" customHeight="1" x14ac:dyDescent="0.3">
      <c r="A76" s="148"/>
      <c r="B76" s="37">
        <v>14</v>
      </c>
      <c r="C76" s="37">
        <f>IFERROR(VLOOKUP(B76, results!A:C, 2, FALSE), "")</f>
        <v>0</v>
      </c>
      <c r="D76" s="37" t="str">
        <f>IFERROR(VLOOKUP(B76, results!A:C, 3, FALSE), "")</f>
        <v>B</v>
      </c>
      <c r="E76" s="37"/>
      <c r="F76" s="37"/>
      <c r="G76" s="37"/>
      <c r="H76" s="37"/>
      <c r="I76" s="37"/>
      <c r="J76" s="37">
        <f>IF(L76&gt;L75,1,0)</f>
        <v>0</v>
      </c>
      <c r="K76" s="37">
        <f>IF(L76&lt;L75,1,0)</f>
        <v>0</v>
      </c>
      <c r="L76" s="37">
        <f>IF(E76&gt;E75,1,0)+IF(F76&gt;F75,1,0)+IF(G76&gt;G75,1,0)+IF(H76&gt;H75,1,0)+IF(I76&gt;I75,1,0)</f>
        <v>0</v>
      </c>
      <c r="M76" s="37">
        <f t="shared" si="0"/>
        <v>0</v>
      </c>
      <c r="N76" s="37">
        <f>L75</f>
        <v>0</v>
      </c>
      <c r="O76" s="37">
        <f t="shared" si="1"/>
        <v>0</v>
      </c>
      <c r="P76" s="37">
        <f t="shared" si="2"/>
        <v>0</v>
      </c>
      <c r="Q76" s="37">
        <f>COUNTIF(E75:I75,"&lt;&gt;") * 5 -SUM(E75:I75)</f>
        <v>0</v>
      </c>
      <c r="R76" s="37">
        <f t="shared" si="3"/>
        <v>0</v>
      </c>
      <c r="S76" s="37" t="s">
        <v>59</v>
      </c>
      <c r="T76" s="37" t="s">
        <v>59</v>
      </c>
      <c r="U76" s="38"/>
      <c r="V76" s="39"/>
      <c r="W76" s="40"/>
      <c r="X76" s="40"/>
      <c r="Y76" s="145"/>
      <c r="Z76" s="39"/>
    </row>
    <row r="77" spans="1:26" ht="15.75" customHeight="1" x14ac:dyDescent="0.3">
      <c r="A77" s="155">
        <v>38</v>
      </c>
      <c r="B77" s="49">
        <v>9</v>
      </c>
      <c r="C77" s="49">
        <f>IFERROR(VLOOKUP(B77, results!A:C, 2, FALSE), "")</f>
        <v>0</v>
      </c>
      <c r="D77" s="49" t="str">
        <f>IFERROR(VLOOKUP(B77, results!A:C, 3, FALSE), "")</f>
        <v>B</v>
      </c>
      <c r="E77" s="49"/>
      <c r="F77" s="49"/>
      <c r="G77" s="49"/>
      <c r="H77" s="49"/>
      <c r="I77" s="49"/>
      <c r="J77" s="49">
        <f>IF(L77&gt;L78,1,0)</f>
        <v>0</v>
      </c>
      <c r="K77" s="49">
        <f>IF(L77&lt;L78,1,0)</f>
        <v>0</v>
      </c>
      <c r="L77" s="49">
        <f>IF(E77&gt;E78,1,0)+IF(F77&gt;F78,1,0)+IF(G77&gt;G78,1,0)+IF(H77&gt;H78,1,0)+IF(I77&gt;I78,1,0)</f>
        <v>0</v>
      </c>
      <c r="M77" s="49">
        <f t="shared" si="0"/>
        <v>0</v>
      </c>
      <c r="N77" s="49">
        <f>L78</f>
        <v>0</v>
      </c>
      <c r="O77" s="49">
        <f t="shared" si="1"/>
        <v>0</v>
      </c>
      <c r="P77" s="49">
        <f t="shared" si="2"/>
        <v>0</v>
      </c>
      <c r="Q77" s="49">
        <f>COUNTIF(E78:I78,"&lt;&gt;") * 5 -SUM(E78:I78)</f>
        <v>0</v>
      </c>
      <c r="R77" s="49">
        <f t="shared" si="3"/>
        <v>0</v>
      </c>
      <c r="S77" s="49" t="s">
        <v>59</v>
      </c>
      <c r="T77" s="49" t="s">
        <v>59</v>
      </c>
      <c r="U77" s="50"/>
      <c r="V77" s="51"/>
      <c r="W77" s="52"/>
      <c r="X77" s="52"/>
      <c r="Y77" s="151" t="b">
        <v>0</v>
      </c>
      <c r="Z77" s="51"/>
    </row>
    <row r="78" spans="1:26" ht="15.75" customHeight="1" x14ac:dyDescent="0.3">
      <c r="A78" s="148"/>
      <c r="B78" s="37">
        <v>13</v>
      </c>
      <c r="C78" s="37">
        <f>IFERROR(VLOOKUP(B78, results!A:C, 2, FALSE), "")</f>
        <v>0</v>
      </c>
      <c r="D78" s="37" t="str">
        <f>IFERROR(VLOOKUP(B78, results!A:C, 3, FALSE), "")</f>
        <v>B</v>
      </c>
      <c r="E78" s="37"/>
      <c r="F78" s="37"/>
      <c r="G78" s="37"/>
      <c r="H78" s="37"/>
      <c r="I78" s="37"/>
      <c r="J78" s="37">
        <f>IF(L78&gt;L77,1,0)</f>
        <v>0</v>
      </c>
      <c r="K78" s="37">
        <f>IF(L78&lt;L77,1,0)</f>
        <v>0</v>
      </c>
      <c r="L78" s="37">
        <f>IF(E78&gt;E77,1,0)+IF(F78&gt;F77,1,0)+IF(G78&gt;G77,1,0)+IF(H78&gt;H77,1,0)+IF(I78&gt;I77,1,0)</f>
        <v>0</v>
      </c>
      <c r="M78" s="37">
        <f t="shared" si="0"/>
        <v>0</v>
      </c>
      <c r="N78" s="37">
        <f>L77</f>
        <v>0</v>
      </c>
      <c r="O78" s="37">
        <f t="shared" si="1"/>
        <v>0</v>
      </c>
      <c r="P78" s="37">
        <f t="shared" si="2"/>
        <v>0</v>
      </c>
      <c r="Q78" s="37">
        <f>COUNTIF(E77:I77,"&lt;&gt;") * 5 -SUM(E77:I77)</f>
        <v>0</v>
      </c>
      <c r="R78" s="37">
        <f t="shared" si="3"/>
        <v>0</v>
      </c>
      <c r="S78" s="37" t="s">
        <v>59</v>
      </c>
      <c r="T78" s="37" t="s">
        <v>59</v>
      </c>
      <c r="U78" s="38"/>
      <c r="V78" s="39"/>
      <c r="W78" s="40"/>
      <c r="X78" s="40"/>
      <c r="Y78" s="145"/>
      <c r="Z78" s="39"/>
    </row>
    <row r="79" spans="1:26" ht="15.75" customHeight="1" x14ac:dyDescent="0.3">
      <c r="A79" s="155">
        <v>39</v>
      </c>
      <c r="B79" s="49">
        <v>11</v>
      </c>
      <c r="C79" s="49">
        <f>IFERROR(VLOOKUP(B79, results!A:C, 2, FALSE), "")</f>
        <v>0</v>
      </c>
      <c r="D79" s="49" t="str">
        <f>IFERROR(VLOOKUP(B79, results!A:C, 3, FALSE), "")</f>
        <v>B</v>
      </c>
      <c r="E79" s="49"/>
      <c r="F79" s="49"/>
      <c r="G79" s="49"/>
      <c r="H79" s="49"/>
      <c r="I79" s="49"/>
      <c r="J79" s="49">
        <f>IF(L79&gt;L80,1,0)</f>
        <v>0</v>
      </c>
      <c r="K79" s="49">
        <f>IF(L79&lt;L80,1,0)</f>
        <v>0</v>
      </c>
      <c r="L79" s="49">
        <f>IF(E79&gt;E80,1,0)+IF(F79&gt;F80,1,0)+IF(G79&gt;G80,1,0)+IF(H79&gt;H80,1,0)+IF(I79&gt;I80,1,0)</f>
        <v>0</v>
      </c>
      <c r="M79" s="49">
        <f t="shared" si="0"/>
        <v>0</v>
      </c>
      <c r="N79" s="49">
        <f>L80</f>
        <v>0</v>
      </c>
      <c r="O79" s="49">
        <f t="shared" si="1"/>
        <v>0</v>
      </c>
      <c r="P79" s="49">
        <f t="shared" si="2"/>
        <v>0</v>
      </c>
      <c r="Q79" s="49">
        <f>COUNTIF(E80:I80,"&lt;&gt;") * 5 -SUM(E80:I80)</f>
        <v>0</v>
      </c>
      <c r="R79" s="49">
        <f t="shared" si="3"/>
        <v>0</v>
      </c>
      <c r="S79" s="49" t="s">
        <v>59</v>
      </c>
      <c r="T79" s="49" t="s">
        <v>59</v>
      </c>
      <c r="U79" s="50"/>
      <c r="V79" s="51"/>
      <c r="W79" s="52"/>
      <c r="X79" s="52"/>
      <c r="Y79" s="151" t="b">
        <v>0</v>
      </c>
      <c r="Z79" s="51"/>
    </row>
    <row r="80" spans="1:26" ht="15.75" customHeight="1" x14ac:dyDescent="0.3">
      <c r="A80" s="148"/>
      <c r="B80" s="37">
        <v>10</v>
      </c>
      <c r="C80" s="37">
        <f>IFERROR(VLOOKUP(B80, results!A:C, 2, FALSE), "")</f>
        <v>0</v>
      </c>
      <c r="D80" s="37" t="str">
        <f>IFERROR(VLOOKUP(B80, results!A:C, 3, FALSE), "")</f>
        <v>B</v>
      </c>
      <c r="E80" s="37"/>
      <c r="F80" s="37"/>
      <c r="G80" s="37"/>
      <c r="H80" s="37"/>
      <c r="I80" s="37"/>
      <c r="J80" s="37">
        <f>IF(L80&gt;L79,1,0)</f>
        <v>0</v>
      </c>
      <c r="K80" s="37">
        <f>IF(L80&lt;L79,1,0)</f>
        <v>0</v>
      </c>
      <c r="L80" s="37">
        <f>IF(E80&gt;E79,1,0)+IF(F80&gt;F79,1,0)+IF(G80&gt;G79,1,0)+IF(H80&gt;H79,1,0)+IF(I80&gt;I79,1,0)</f>
        <v>0</v>
      </c>
      <c r="M80" s="37">
        <f t="shared" si="0"/>
        <v>0</v>
      </c>
      <c r="N80" s="37">
        <f>L79</f>
        <v>0</v>
      </c>
      <c r="O80" s="37">
        <f t="shared" si="1"/>
        <v>0</v>
      </c>
      <c r="P80" s="37">
        <f t="shared" si="2"/>
        <v>0</v>
      </c>
      <c r="Q80" s="37">
        <f>COUNTIF(E79:I79,"&lt;&gt;") * 5 -SUM(E79:I79)</f>
        <v>0</v>
      </c>
      <c r="R80" s="37">
        <f t="shared" si="3"/>
        <v>0</v>
      </c>
      <c r="S80" s="37" t="s">
        <v>59</v>
      </c>
      <c r="T80" s="37" t="s">
        <v>59</v>
      </c>
      <c r="U80" s="38"/>
      <c r="V80" s="39"/>
      <c r="W80" s="40"/>
      <c r="X80" s="40"/>
      <c r="Y80" s="145"/>
      <c r="Z80" s="39"/>
    </row>
    <row r="81" spans="1:26" ht="15.75" customHeight="1" x14ac:dyDescent="0.3">
      <c r="A81" s="155">
        <v>40</v>
      </c>
      <c r="B81" s="49">
        <v>8</v>
      </c>
      <c r="C81" s="49">
        <f>IFERROR(VLOOKUP(B81, results!A:C, 2, FALSE), "")</f>
        <v>0</v>
      </c>
      <c r="D81" s="49" t="str">
        <f>IFERROR(VLOOKUP(B81, results!A:C, 3, FALSE), "")</f>
        <v>B</v>
      </c>
      <c r="E81" s="49"/>
      <c r="F81" s="49"/>
      <c r="G81" s="49"/>
      <c r="H81" s="49"/>
      <c r="I81" s="49"/>
      <c r="J81" s="49">
        <f>IF(L81&gt;L82,1,0)</f>
        <v>0</v>
      </c>
      <c r="K81" s="49">
        <f>IF(L81&lt;L82,1,0)</f>
        <v>0</v>
      </c>
      <c r="L81" s="49">
        <f>IF(E81&gt;E82,1,0)+IF(F81&gt;F82,1,0)+IF(G81&gt;G82,1,0)+IF(H81&gt;H82,1,0)+IF(I81&gt;I82,1,0)</f>
        <v>0</v>
      </c>
      <c r="M81" s="49">
        <f t="shared" si="0"/>
        <v>0</v>
      </c>
      <c r="N81" s="49">
        <f>L82</f>
        <v>0</v>
      </c>
      <c r="O81" s="49">
        <f t="shared" si="1"/>
        <v>0</v>
      </c>
      <c r="P81" s="49">
        <f t="shared" si="2"/>
        <v>0</v>
      </c>
      <c r="Q81" s="49">
        <f>COUNTIF(E82:I82,"&lt;&gt;") * 5 -SUM(E82:I82)</f>
        <v>0</v>
      </c>
      <c r="R81" s="49">
        <f t="shared" si="3"/>
        <v>0</v>
      </c>
      <c r="S81" s="49" t="s">
        <v>59</v>
      </c>
      <c r="T81" s="49" t="s">
        <v>59</v>
      </c>
      <c r="U81" s="50"/>
      <c r="V81" s="51"/>
      <c r="W81" s="52"/>
      <c r="X81" s="52"/>
      <c r="Y81" s="151" t="b">
        <v>0</v>
      </c>
      <c r="Z81" s="51"/>
    </row>
    <row r="82" spans="1:26" ht="15.75" customHeight="1" x14ac:dyDescent="0.3">
      <c r="A82" s="148"/>
      <c r="B82" s="37">
        <v>12</v>
      </c>
      <c r="C82" s="37">
        <f>IFERROR(VLOOKUP(B82, results!A:C, 2, FALSE), "")</f>
        <v>0</v>
      </c>
      <c r="D82" s="37" t="str">
        <f>IFERROR(VLOOKUP(B82, results!A:C, 3, FALSE), "")</f>
        <v>B</v>
      </c>
      <c r="E82" s="37"/>
      <c r="F82" s="37"/>
      <c r="G82" s="37"/>
      <c r="H82" s="37"/>
      <c r="I82" s="37"/>
      <c r="J82" s="37">
        <f>IF(L82&gt;L81,1,0)</f>
        <v>0</v>
      </c>
      <c r="K82" s="37">
        <f>IF(L82&lt;L81,1,0)</f>
        <v>0</v>
      </c>
      <c r="L82" s="37">
        <f>IF(E82&gt;E81,1,0)+IF(F82&gt;F81,1,0)+IF(G82&gt;G81,1,0)+IF(H82&gt;H81,1,0)+IF(I82&gt;I81,1,0)</f>
        <v>0</v>
      </c>
      <c r="M82" s="37">
        <f t="shared" si="0"/>
        <v>0</v>
      </c>
      <c r="N82" s="37">
        <f>L81</f>
        <v>0</v>
      </c>
      <c r="O82" s="37">
        <f t="shared" si="1"/>
        <v>0</v>
      </c>
      <c r="P82" s="37">
        <f t="shared" si="2"/>
        <v>0</v>
      </c>
      <c r="Q82" s="37">
        <f>COUNTIF(E81:I81,"&lt;&gt;") * 5 -SUM(E81:I81)</f>
        <v>0</v>
      </c>
      <c r="R82" s="37">
        <f t="shared" si="3"/>
        <v>0</v>
      </c>
      <c r="S82" s="37" t="s">
        <v>59</v>
      </c>
      <c r="T82" s="37" t="s">
        <v>59</v>
      </c>
      <c r="U82" s="38"/>
      <c r="V82" s="39"/>
      <c r="W82" s="40"/>
      <c r="X82" s="40"/>
      <c r="Y82" s="145"/>
      <c r="Z82" s="39"/>
    </row>
    <row r="83" spans="1:26" ht="15.75" customHeight="1" x14ac:dyDescent="0.3">
      <c r="A83" s="155">
        <v>41</v>
      </c>
      <c r="B83" s="49">
        <v>10</v>
      </c>
      <c r="C83" s="49">
        <f>IFERROR(VLOOKUP(B83, results!A:C, 2, FALSE), "")</f>
        <v>0</v>
      </c>
      <c r="D83" s="49" t="str">
        <f>IFERROR(VLOOKUP(B83, results!A:C, 3, FALSE), "")</f>
        <v>B</v>
      </c>
      <c r="E83" s="49"/>
      <c r="F83" s="49"/>
      <c r="G83" s="49"/>
      <c r="H83" s="49"/>
      <c r="I83" s="49"/>
      <c r="J83" s="49">
        <f>IF(L83&gt;L84,1,0)</f>
        <v>0</v>
      </c>
      <c r="K83" s="49">
        <f>IF(L83&lt;L84,1,0)</f>
        <v>0</v>
      </c>
      <c r="L83" s="49">
        <f>IF(E83&gt;E84,1,0)+IF(F83&gt;F84,1,0)+IF(G83&gt;G84,1,0)+IF(H83&gt;H84,1,0)+IF(I83&gt;I84,1,0)</f>
        <v>0</v>
      </c>
      <c r="M83" s="49">
        <f t="shared" si="0"/>
        <v>0</v>
      </c>
      <c r="N83" s="49">
        <f>L84</f>
        <v>0</v>
      </c>
      <c r="O83" s="49">
        <f t="shared" si="1"/>
        <v>0</v>
      </c>
      <c r="P83" s="49">
        <f t="shared" si="2"/>
        <v>0</v>
      </c>
      <c r="Q83" s="49">
        <f>COUNTIF(E84:I84,"&lt;&gt;") * 5 -SUM(E84:I84)</f>
        <v>0</v>
      </c>
      <c r="R83" s="49">
        <f t="shared" si="3"/>
        <v>0</v>
      </c>
      <c r="S83" s="49" t="s">
        <v>59</v>
      </c>
      <c r="T83" s="49" t="s">
        <v>59</v>
      </c>
      <c r="U83" s="50"/>
      <c r="V83" s="51"/>
      <c r="W83" s="52"/>
      <c r="X83" s="52"/>
      <c r="Y83" s="151" t="b">
        <v>0</v>
      </c>
      <c r="Z83" s="51"/>
    </row>
    <row r="84" spans="1:26" ht="15.75" customHeight="1" x14ac:dyDescent="0.3">
      <c r="A84" s="148"/>
      <c r="B84" s="37">
        <v>13</v>
      </c>
      <c r="C84" s="37">
        <f>IFERROR(VLOOKUP(B84, results!A:C, 2, FALSE), "")</f>
        <v>0</v>
      </c>
      <c r="D84" s="37" t="str">
        <f>IFERROR(VLOOKUP(B84, results!A:C, 3, FALSE), "")</f>
        <v>B</v>
      </c>
      <c r="E84" s="37"/>
      <c r="F84" s="37"/>
      <c r="G84" s="37"/>
      <c r="H84" s="37"/>
      <c r="I84" s="37"/>
      <c r="J84" s="37">
        <f>IF(L84&gt;L83,1,0)</f>
        <v>0</v>
      </c>
      <c r="K84" s="37">
        <f>IF(L84&lt;L83,1,0)</f>
        <v>0</v>
      </c>
      <c r="L84" s="37">
        <f>IF(E84&gt;E83,1,0)+IF(F84&gt;F83,1,0)+IF(G84&gt;G83,1,0)+IF(H84&gt;H83,1,0)+IF(I84&gt;I83,1,0)</f>
        <v>0</v>
      </c>
      <c r="M84" s="37">
        <f t="shared" si="0"/>
        <v>0</v>
      </c>
      <c r="N84" s="37">
        <f>L83</f>
        <v>0</v>
      </c>
      <c r="O84" s="37">
        <f t="shared" si="1"/>
        <v>0</v>
      </c>
      <c r="P84" s="37">
        <f t="shared" si="2"/>
        <v>0</v>
      </c>
      <c r="Q84" s="37">
        <f>COUNTIF(E83:I83,"&lt;&gt;") * 5 -SUM(E83:I83)</f>
        <v>0</v>
      </c>
      <c r="R84" s="37">
        <f t="shared" si="3"/>
        <v>0</v>
      </c>
      <c r="S84" s="37" t="s">
        <v>59</v>
      </c>
      <c r="T84" s="37" t="s">
        <v>59</v>
      </c>
      <c r="U84" s="38"/>
      <c r="V84" s="39"/>
      <c r="W84" s="40"/>
      <c r="X84" s="40"/>
      <c r="Y84" s="145"/>
      <c r="Z84" s="39"/>
    </row>
    <row r="85" spans="1:26" ht="15.75" customHeight="1" x14ac:dyDescent="0.3">
      <c r="A85" s="155">
        <v>42</v>
      </c>
      <c r="B85" s="49">
        <v>11</v>
      </c>
      <c r="C85" s="49">
        <f>IFERROR(VLOOKUP(B85, results!A:C, 2, FALSE), "")</f>
        <v>0</v>
      </c>
      <c r="D85" s="49" t="str">
        <f>IFERROR(VLOOKUP(B85, results!A:C, 3, FALSE), "")</f>
        <v>B</v>
      </c>
      <c r="E85" s="49"/>
      <c r="F85" s="49"/>
      <c r="G85" s="49"/>
      <c r="H85" s="49"/>
      <c r="I85" s="49"/>
      <c r="J85" s="49">
        <f>IF(L85&gt;L86,1,0)</f>
        <v>0</v>
      </c>
      <c r="K85" s="49">
        <f>IF(L85&lt;L86,1,0)</f>
        <v>0</v>
      </c>
      <c r="L85" s="49">
        <f>IF(E85&gt;E86,1,0)+IF(F85&gt;F86,1,0)+IF(G85&gt;G86,1,0)+IF(H85&gt;H86,1,0)+IF(I85&gt;I86,1,0)</f>
        <v>0</v>
      </c>
      <c r="M85" s="49">
        <f t="shared" si="0"/>
        <v>0</v>
      </c>
      <c r="N85" s="49">
        <f>L86</f>
        <v>0</v>
      </c>
      <c r="O85" s="49">
        <f t="shared" si="1"/>
        <v>0</v>
      </c>
      <c r="P85" s="49">
        <f t="shared" si="2"/>
        <v>0</v>
      </c>
      <c r="Q85" s="49">
        <f>COUNTIF(E86:I86,"&lt;&gt;") * 5 -SUM(E86:I86)</f>
        <v>0</v>
      </c>
      <c r="R85" s="49">
        <f t="shared" si="3"/>
        <v>0</v>
      </c>
      <c r="S85" s="49" t="s">
        <v>59</v>
      </c>
      <c r="T85" s="49" t="s">
        <v>59</v>
      </c>
      <c r="U85" s="50"/>
      <c r="V85" s="51"/>
      <c r="W85" s="52"/>
      <c r="X85" s="52"/>
      <c r="Y85" s="151" t="b">
        <v>0</v>
      </c>
      <c r="Z85" s="51"/>
    </row>
    <row r="86" spans="1:26" ht="15.75" customHeight="1" x14ac:dyDescent="0.3">
      <c r="A86" s="148"/>
      <c r="B86" s="37">
        <v>14</v>
      </c>
      <c r="C86" s="37">
        <f>IFERROR(VLOOKUP(B86, results!A:C, 2, FALSE), "")</f>
        <v>0</v>
      </c>
      <c r="D86" s="37" t="str">
        <f>IFERROR(VLOOKUP(B86, results!A:C, 3, FALSE), "")</f>
        <v>B</v>
      </c>
      <c r="E86" s="37"/>
      <c r="F86" s="37"/>
      <c r="G86" s="37"/>
      <c r="H86" s="37"/>
      <c r="I86" s="37"/>
      <c r="J86" s="37">
        <f>IF(L86&gt;L85,1,0)</f>
        <v>0</v>
      </c>
      <c r="K86" s="37">
        <f>IF(L86&lt;L85,1,0)</f>
        <v>0</v>
      </c>
      <c r="L86" s="37">
        <f>IF(E86&gt;E85,1,0)+IF(F86&gt;F85,1,0)+IF(G86&gt;G85,1,0)+IF(H86&gt;H85,1,0)+IF(I86&gt;I85,1,0)</f>
        <v>0</v>
      </c>
      <c r="M86" s="37">
        <f t="shared" si="0"/>
        <v>0</v>
      </c>
      <c r="N86" s="37">
        <f>L85</f>
        <v>0</v>
      </c>
      <c r="O86" s="37">
        <f t="shared" si="1"/>
        <v>0</v>
      </c>
      <c r="P86" s="37">
        <f t="shared" si="2"/>
        <v>0</v>
      </c>
      <c r="Q86" s="37">
        <f>COUNTIF(E85:I85,"&lt;&gt;") * 5 -SUM(E85:I85)</f>
        <v>0</v>
      </c>
      <c r="R86" s="37">
        <f t="shared" si="3"/>
        <v>0</v>
      </c>
      <c r="S86" s="37" t="s">
        <v>59</v>
      </c>
      <c r="T86" s="37" t="s">
        <v>59</v>
      </c>
      <c r="U86" s="38"/>
      <c r="V86" s="39"/>
      <c r="W86" s="40"/>
      <c r="X86" s="40"/>
      <c r="Y86" s="145"/>
      <c r="Z86" s="39"/>
    </row>
    <row r="87" spans="1:26" ht="15.75" customHeight="1" x14ac:dyDescent="0.3">
      <c r="A87" s="156">
        <v>45</v>
      </c>
      <c r="B87" s="53">
        <v>15</v>
      </c>
      <c r="C87" s="53">
        <f>IFERROR(VLOOKUP(B87, results!A:C, 2, FALSE), "")</f>
        <v>0</v>
      </c>
      <c r="D87" s="53" t="str">
        <f>IFERROR(VLOOKUP(B87, results!A:C, 3, FALSE), "")</f>
        <v>C</v>
      </c>
      <c r="E87" s="53"/>
      <c r="F87" s="53"/>
      <c r="G87" s="53"/>
      <c r="H87" s="53"/>
      <c r="I87" s="53"/>
      <c r="J87" s="53">
        <f>IF(L87&gt;L88,1,0)</f>
        <v>0</v>
      </c>
      <c r="K87" s="53">
        <f>IF(L87&lt;L88,1,0)</f>
        <v>0</v>
      </c>
      <c r="L87" s="53">
        <f>IF(E87&gt;E88,1,0)+IF(F87&gt;F88,1,0)+IF(G87&gt;G88,1,0)+IF(H87&gt;H88,1,0)+IF(I87&gt;I88,1,0)</f>
        <v>0</v>
      </c>
      <c r="M87" s="53">
        <f t="shared" si="0"/>
        <v>0</v>
      </c>
      <c r="N87" s="53">
        <f>L88</f>
        <v>0</v>
      </c>
      <c r="O87" s="53">
        <f t="shared" si="1"/>
        <v>0</v>
      </c>
      <c r="P87" s="53">
        <f t="shared" si="2"/>
        <v>0</v>
      </c>
      <c r="Q87" s="53">
        <f>COUNTIF(E88:I88,"&lt;&gt;") * 5 -SUM(E88:I88)</f>
        <v>0</v>
      </c>
      <c r="R87" s="53">
        <f t="shared" si="3"/>
        <v>0</v>
      </c>
      <c r="S87" s="53" t="s">
        <v>59</v>
      </c>
      <c r="T87" s="53" t="s">
        <v>59</v>
      </c>
      <c r="U87" s="54"/>
      <c r="V87" s="55"/>
      <c r="W87" s="56"/>
      <c r="X87" s="56"/>
      <c r="Y87" s="159" t="b">
        <v>0</v>
      </c>
      <c r="Z87" s="55"/>
    </row>
    <row r="88" spans="1:26" ht="15.75" customHeight="1" x14ac:dyDescent="0.3">
      <c r="A88" s="148"/>
      <c r="B88" s="37">
        <v>16</v>
      </c>
      <c r="C88" s="37">
        <f>IFERROR(VLOOKUP(B88, results!A:C, 2, FALSE), "")</f>
        <v>0</v>
      </c>
      <c r="D88" s="37" t="str">
        <f>IFERROR(VLOOKUP(B88, results!A:C, 3, FALSE), "")</f>
        <v>C</v>
      </c>
      <c r="E88" s="37"/>
      <c r="F88" s="37"/>
      <c r="G88" s="37"/>
      <c r="H88" s="37"/>
      <c r="I88" s="37"/>
      <c r="J88" s="37">
        <f>IF(L88&gt;L87,1,0)</f>
        <v>0</v>
      </c>
      <c r="K88" s="37">
        <f>IF(L88&lt;L87,1,0)</f>
        <v>0</v>
      </c>
      <c r="L88" s="37">
        <f>IF(E88&gt;E87,1,0)+IF(F88&gt;F87,1,0)+IF(G88&gt;G87,1,0)+IF(H88&gt;H87,1,0)+IF(I88&gt;I87,1,0)</f>
        <v>0</v>
      </c>
      <c r="M88" s="37">
        <f t="shared" si="0"/>
        <v>0</v>
      </c>
      <c r="N88" s="37">
        <f>L87</f>
        <v>0</v>
      </c>
      <c r="O88" s="37">
        <f t="shared" si="1"/>
        <v>0</v>
      </c>
      <c r="P88" s="37">
        <f t="shared" si="2"/>
        <v>0</v>
      </c>
      <c r="Q88" s="37">
        <f>COUNTIF(E87:I87,"&lt;&gt;") * 5 -SUM(E87:I87)</f>
        <v>0</v>
      </c>
      <c r="R88" s="37">
        <f t="shared" si="3"/>
        <v>0</v>
      </c>
      <c r="S88" s="37" t="s">
        <v>59</v>
      </c>
      <c r="T88" s="37" t="s">
        <v>59</v>
      </c>
      <c r="U88" s="38"/>
      <c r="V88" s="39"/>
      <c r="W88" s="40"/>
      <c r="X88" s="40"/>
      <c r="Y88" s="145"/>
      <c r="Z88" s="39"/>
    </row>
    <row r="89" spans="1:26" ht="15.75" customHeight="1" x14ac:dyDescent="0.3">
      <c r="A89" s="157">
        <v>46</v>
      </c>
      <c r="B89" s="57">
        <v>17</v>
      </c>
      <c r="C89" s="57">
        <f>IFERROR(VLOOKUP(B89, results!A:C, 2, FALSE), "")</f>
        <v>0</v>
      </c>
      <c r="D89" s="57" t="str">
        <f>IFERROR(VLOOKUP(B89, results!A:C, 3, FALSE), "")</f>
        <v>C</v>
      </c>
      <c r="E89" s="57"/>
      <c r="F89" s="57"/>
      <c r="G89" s="57"/>
      <c r="H89" s="57"/>
      <c r="I89" s="57"/>
      <c r="J89" s="57">
        <f>IF(L89&gt;L90,1,0)</f>
        <v>0</v>
      </c>
      <c r="K89" s="57">
        <f>IF(L89&lt;L90,1,0)</f>
        <v>0</v>
      </c>
      <c r="L89" s="57">
        <f>IF(E89&gt;E90,1,0)+IF(F89&gt;F90,1,0)+IF(G89&gt;G90,1,0)+IF(H89&gt;H90,1,0)+IF(I89&gt;I90,1,0)</f>
        <v>0</v>
      </c>
      <c r="M89" s="57">
        <f t="shared" si="0"/>
        <v>0</v>
      </c>
      <c r="N89" s="57">
        <f>L90</f>
        <v>0</v>
      </c>
      <c r="O89" s="57">
        <f t="shared" si="1"/>
        <v>0</v>
      </c>
      <c r="P89" s="57">
        <f t="shared" si="2"/>
        <v>0</v>
      </c>
      <c r="Q89" s="57">
        <f>COUNTIF(E90:I90,"&lt;&gt;") * 5 -SUM(E90:I90)</f>
        <v>0</v>
      </c>
      <c r="R89" s="57">
        <f t="shared" si="3"/>
        <v>0</v>
      </c>
      <c r="S89" s="57" t="s">
        <v>59</v>
      </c>
      <c r="T89" s="57" t="s">
        <v>59</v>
      </c>
      <c r="U89" s="58"/>
      <c r="V89" s="59"/>
      <c r="W89" s="60"/>
      <c r="X89" s="60"/>
      <c r="Y89" s="160" t="b">
        <v>0</v>
      </c>
      <c r="Z89" s="59"/>
    </row>
    <row r="90" spans="1:26" ht="15.75" customHeight="1" x14ac:dyDescent="0.3">
      <c r="A90" s="148"/>
      <c r="B90" s="37">
        <v>18</v>
      </c>
      <c r="C90" s="37">
        <f>IFERROR(VLOOKUP(B90, results!A:C, 2, FALSE), "")</f>
        <v>0</v>
      </c>
      <c r="D90" s="37" t="str">
        <f>IFERROR(VLOOKUP(B90, results!A:C, 3, FALSE), "")</f>
        <v>C</v>
      </c>
      <c r="E90" s="37"/>
      <c r="F90" s="37"/>
      <c r="G90" s="37"/>
      <c r="H90" s="37"/>
      <c r="I90" s="37"/>
      <c r="J90" s="37">
        <f>IF(L90&gt;L89,1,0)</f>
        <v>0</v>
      </c>
      <c r="K90" s="37">
        <f>IF(L90&lt;L89,1,0)</f>
        <v>0</v>
      </c>
      <c r="L90" s="37">
        <f>IF(E90&gt;E89,1,0)+IF(F90&gt;F89,1,0)+IF(G90&gt;G89,1,0)+IF(H90&gt;H89,1,0)+IF(I90&gt;I89,1,0)</f>
        <v>0</v>
      </c>
      <c r="M90" s="37">
        <f t="shared" si="0"/>
        <v>0</v>
      </c>
      <c r="N90" s="37">
        <f>L89</f>
        <v>0</v>
      </c>
      <c r="O90" s="37">
        <f t="shared" si="1"/>
        <v>0</v>
      </c>
      <c r="P90" s="37">
        <f t="shared" si="2"/>
        <v>0</v>
      </c>
      <c r="Q90" s="37">
        <f>COUNTIF(E89:I89,"&lt;&gt;") * 5 -SUM(E89:I89)</f>
        <v>0</v>
      </c>
      <c r="R90" s="37">
        <f t="shared" si="3"/>
        <v>0</v>
      </c>
      <c r="S90" s="37" t="s">
        <v>59</v>
      </c>
      <c r="T90" s="37" t="s">
        <v>59</v>
      </c>
      <c r="U90" s="38"/>
      <c r="V90" s="39"/>
      <c r="W90" s="40"/>
      <c r="X90" s="40"/>
      <c r="Y90" s="145"/>
      <c r="Z90" s="39"/>
    </row>
    <row r="91" spans="1:26" ht="15.75" customHeight="1" x14ac:dyDescent="0.3">
      <c r="A91" s="157">
        <v>47</v>
      </c>
      <c r="B91" s="57">
        <v>19</v>
      </c>
      <c r="C91" s="57">
        <f>IFERROR(VLOOKUP(B91, results!A:C, 2, FALSE), "")</f>
        <v>0</v>
      </c>
      <c r="D91" s="57" t="str">
        <f>IFERROR(VLOOKUP(B91, results!A:C, 3, FALSE), "")</f>
        <v>C</v>
      </c>
      <c r="E91" s="57"/>
      <c r="F91" s="57"/>
      <c r="G91" s="57"/>
      <c r="H91" s="57"/>
      <c r="I91" s="57"/>
      <c r="J91" s="57">
        <f>IF(L91&gt;L92,1,0)</f>
        <v>0</v>
      </c>
      <c r="K91" s="57">
        <f>IF(L91&lt;L92,1,0)</f>
        <v>0</v>
      </c>
      <c r="L91" s="57">
        <f>IF(E91&gt;E92,1,0)+IF(F91&gt;F92,1,0)+IF(G91&gt;G92,1,0)+IF(H91&gt;H92,1,0)+IF(I91&gt;I92,1,0)</f>
        <v>0</v>
      </c>
      <c r="M91" s="57">
        <f t="shared" si="0"/>
        <v>0</v>
      </c>
      <c r="N91" s="57">
        <f>L92</f>
        <v>0</v>
      </c>
      <c r="O91" s="57">
        <f t="shared" si="1"/>
        <v>0</v>
      </c>
      <c r="P91" s="57">
        <f t="shared" si="2"/>
        <v>0</v>
      </c>
      <c r="Q91" s="57">
        <f>COUNTIF(E92:I92,"&lt;&gt;") * 5 -SUM(E92:I92)</f>
        <v>0</v>
      </c>
      <c r="R91" s="57">
        <f t="shared" si="3"/>
        <v>0</v>
      </c>
      <c r="S91" s="57" t="s">
        <v>59</v>
      </c>
      <c r="T91" s="57" t="s">
        <v>59</v>
      </c>
      <c r="U91" s="58"/>
      <c r="V91" s="59"/>
      <c r="W91" s="60"/>
      <c r="X91" s="60"/>
      <c r="Y91" s="160" t="b">
        <v>0</v>
      </c>
      <c r="Z91" s="59"/>
    </row>
    <row r="92" spans="1:26" ht="15.75" customHeight="1" x14ac:dyDescent="0.3">
      <c r="A92" s="148"/>
      <c r="B92" s="37">
        <v>20</v>
      </c>
      <c r="C92" s="37">
        <f>IFERROR(VLOOKUP(B92, results!A:C, 2, FALSE), "")</f>
        <v>0</v>
      </c>
      <c r="D92" s="37" t="str">
        <f>IFERROR(VLOOKUP(B92, results!A:C, 3, FALSE), "")</f>
        <v>C</v>
      </c>
      <c r="E92" s="37"/>
      <c r="F92" s="37"/>
      <c r="G92" s="37"/>
      <c r="H92" s="37"/>
      <c r="I92" s="37"/>
      <c r="J92" s="37">
        <f>IF(L92&gt;L91,1,0)</f>
        <v>0</v>
      </c>
      <c r="K92" s="37">
        <f>IF(L92&lt;L91,1,0)</f>
        <v>0</v>
      </c>
      <c r="L92" s="37">
        <f>IF(E92&gt;E91,1,0)+IF(F92&gt;F91,1,0)+IF(G92&gt;G91,1,0)+IF(H92&gt;H91,1,0)+IF(I92&gt;I91,1,0)</f>
        <v>0</v>
      </c>
      <c r="M92" s="37">
        <f t="shared" si="0"/>
        <v>0</v>
      </c>
      <c r="N92" s="37">
        <f>L91</f>
        <v>0</v>
      </c>
      <c r="O92" s="37">
        <f t="shared" si="1"/>
        <v>0</v>
      </c>
      <c r="P92" s="37">
        <f t="shared" si="2"/>
        <v>0</v>
      </c>
      <c r="Q92" s="37">
        <f>COUNTIF(E91:I91,"&lt;&gt;") * 5 -SUM(E91:I91)</f>
        <v>0</v>
      </c>
      <c r="R92" s="37">
        <f t="shared" si="3"/>
        <v>0</v>
      </c>
      <c r="S92" s="37" t="s">
        <v>59</v>
      </c>
      <c r="T92" s="37" t="s">
        <v>59</v>
      </c>
      <c r="U92" s="38"/>
      <c r="V92" s="39"/>
      <c r="W92" s="40"/>
      <c r="X92" s="40"/>
      <c r="Y92" s="145"/>
      <c r="Z92" s="39"/>
    </row>
    <row r="93" spans="1:26" ht="15.75" customHeight="1" x14ac:dyDescent="0.3">
      <c r="A93" s="157">
        <v>48</v>
      </c>
      <c r="B93" s="57">
        <v>15</v>
      </c>
      <c r="C93" s="57">
        <f>IFERROR(VLOOKUP(B93, results!A:C, 2, FALSE), "")</f>
        <v>0</v>
      </c>
      <c r="D93" s="57" t="str">
        <f>IFERROR(VLOOKUP(B93, results!A:C, 3, FALSE), "")</f>
        <v>C</v>
      </c>
      <c r="E93" s="57"/>
      <c r="F93" s="57"/>
      <c r="G93" s="57"/>
      <c r="H93" s="57"/>
      <c r="I93" s="57"/>
      <c r="J93" s="57">
        <f>IF(L93&gt;L94,1,0)</f>
        <v>0</v>
      </c>
      <c r="K93" s="57">
        <f>IF(L93&lt;L94,1,0)</f>
        <v>0</v>
      </c>
      <c r="L93" s="57">
        <f>IF(E93&gt;E94,1,0)+IF(F93&gt;F94,1,0)+IF(G93&gt;G94,1,0)+IF(H93&gt;H94,1,0)+IF(I93&gt;I94,1,0)</f>
        <v>0</v>
      </c>
      <c r="M93" s="57">
        <f t="shared" si="0"/>
        <v>0</v>
      </c>
      <c r="N93" s="57">
        <f>L94</f>
        <v>0</v>
      </c>
      <c r="O93" s="57">
        <f t="shared" si="1"/>
        <v>0</v>
      </c>
      <c r="P93" s="57">
        <f t="shared" si="2"/>
        <v>0</v>
      </c>
      <c r="Q93" s="57">
        <f>COUNTIF(E94:I94,"&lt;&gt;") * 5 -SUM(E94:I94)</f>
        <v>0</v>
      </c>
      <c r="R93" s="57">
        <f t="shared" si="3"/>
        <v>0</v>
      </c>
      <c r="S93" s="57" t="s">
        <v>59</v>
      </c>
      <c r="T93" s="57" t="s">
        <v>59</v>
      </c>
      <c r="U93" s="58"/>
      <c r="V93" s="59"/>
      <c r="W93" s="60"/>
      <c r="X93" s="60"/>
      <c r="Y93" s="160" t="b">
        <v>0</v>
      </c>
      <c r="Z93" s="59"/>
    </row>
    <row r="94" spans="1:26" ht="15.75" customHeight="1" x14ac:dyDescent="0.3">
      <c r="A94" s="148"/>
      <c r="B94" s="37">
        <v>17</v>
      </c>
      <c r="C94" s="37">
        <f>IFERROR(VLOOKUP(B94, results!A:C, 2, FALSE), "")</f>
        <v>0</v>
      </c>
      <c r="D94" s="37" t="str">
        <f>IFERROR(VLOOKUP(B94, results!A:C, 3, FALSE), "")</f>
        <v>C</v>
      </c>
      <c r="E94" s="37"/>
      <c r="F94" s="37"/>
      <c r="G94" s="37"/>
      <c r="H94" s="37"/>
      <c r="I94" s="37"/>
      <c r="J94" s="37">
        <f>IF(L94&gt;L93,1,0)</f>
        <v>0</v>
      </c>
      <c r="K94" s="37">
        <f>IF(L94&lt;L93,1,0)</f>
        <v>0</v>
      </c>
      <c r="L94" s="37">
        <f>IF(E94&gt;E93,1,0)+IF(F94&gt;F93,1,0)+IF(G94&gt;G93,1,0)+IF(H94&gt;H93,1,0)+IF(I94&gt;I93,1,0)</f>
        <v>0</v>
      </c>
      <c r="M94" s="37">
        <f t="shared" si="0"/>
        <v>0</v>
      </c>
      <c r="N94" s="37">
        <f>L93</f>
        <v>0</v>
      </c>
      <c r="O94" s="37">
        <f t="shared" si="1"/>
        <v>0</v>
      </c>
      <c r="P94" s="37">
        <f t="shared" si="2"/>
        <v>0</v>
      </c>
      <c r="Q94" s="37">
        <f>COUNTIF(E93:I93,"&lt;&gt;") * 5 -SUM(E93:I93)</f>
        <v>0</v>
      </c>
      <c r="R94" s="37">
        <f t="shared" si="3"/>
        <v>0</v>
      </c>
      <c r="S94" s="37" t="s">
        <v>59</v>
      </c>
      <c r="T94" s="37" t="s">
        <v>59</v>
      </c>
      <c r="U94" s="38"/>
      <c r="V94" s="39"/>
      <c r="W94" s="40"/>
      <c r="X94" s="40"/>
      <c r="Y94" s="145"/>
      <c r="Z94" s="39"/>
    </row>
    <row r="95" spans="1:26" ht="15.75" customHeight="1" x14ac:dyDescent="0.3">
      <c r="A95" s="157">
        <v>49</v>
      </c>
      <c r="B95" s="57">
        <v>16</v>
      </c>
      <c r="C95" s="57">
        <f>IFERROR(VLOOKUP(B95, results!A:C, 2, FALSE), "")</f>
        <v>0</v>
      </c>
      <c r="D95" s="57" t="str">
        <f>IFERROR(VLOOKUP(B95, results!A:C, 3, FALSE), "")</f>
        <v>C</v>
      </c>
      <c r="E95" s="57"/>
      <c r="F95" s="57"/>
      <c r="G95" s="57"/>
      <c r="H95" s="57"/>
      <c r="I95" s="57"/>
      <c r="J95" s="57">
        <f>IF(L95&gt;L96,1,0)</f>
        <v>0</v>
      </c>
      <c r="K95" s="57">
        <f>IF(L95&lt;L96,1,0)</f>
        <v>0</v>
      </c>
      <c r="L95" s="57">
        <f>IF(E95&gt;E96,1,0)+IF(F95&gt;F96,1,0)+IF(G95&gt;G96,1,0)+IF(H95&gt;H96,1,0)+IF(I95&gt;I96,1,0)</f>
        <v>0</v>
      </c>
      <c r="M95" s="57">
        <f t="shared" si="0"/>
        <v>0</v>
      </c>
      <c r="N95" s="57">
        <f>L96</f>
        <v>0</v>
      </c>
      <c r="O95" s="57">
        <f t="shared" si="1"/>
        <v>0</v>
      </c>
      <c r="P95" s="57">
        <f t="shared" si="2"/>
        <v>0</v>
      </c>
      <c r="Q95" s="57">
        <f>COUNTIF(E96:I96,"&lt;&gt;") * 5 -SUM(E96:I96)</f>
        <v>0</v>
      </c>
      <c r="R95" s="57">
        <f t="shared" si="3"/>
        <v>0</v>
      </c>
      <c r="S95" s="57" t="s">
        <v>59</v>
      </c>
      <c r="T95" s="57" t="s">
        <v>59</v>
      </c>
      <c r="U95" s="58"/>
      <c r="V95" s="59"/>
      <c r="W95" s="60"/>
      <c r="X95" s="60"/>
      <c r="Y95" s="160" t="b">
        <v>0</v>
      </c>
      <c r="Z95" s="59"/>
    </row>
    <row r="96" spans="1:26" ht="15.75" customHeight="1" x14ac:dyDescent="0.3">
      <c r="A96" s="148"/>
      <c r="B96" s="37">
        <v>19</v>
      </c>
      <c r="C96" s="37">
        <f>IFERROR(VLOOKUP(B96, results!A:C, 2, FALSE), "")</f>
        <v>0</v>
      </c>
      <c r="D96" s="37" t="str">
        <f>IFERROR(VLOOKUP(B96, results!A:C, 3, FALSE), "")</f>
        <v>C</v>
      </c>
      <c r="E96" s="37"/>
      <c r="F96" s="37"/>
      <c r="G96" s="37"/>
      <c r="H96" s="37"/>
      <c r="I96" s="37"/>
      <c r="J96" s="37">
        <f>IF(L96&gt;L95,1,0)</f>
        <v>0</v>
      </c>
      <c r="K96" s="37">
        <f>IF(L96&lt;L95,1,0)</f>
        <v>0</v>
      </c>
      <c r="L96" s="37">
        <f>IF(E96&gt;E95,1,0)+IF(F96&gt;F95,1,0)+IF(G96&gt;G95,1,0)+IF(H96&gt;H95,1,0)+IF(I96&gt;I95,1,0)</f>
        <v>0</v>
      </c>
      <c r="M96" s="37">
        <f t="shared" si="0"/>
        <v>0</v>
      </c>
      <c r="N96" s="37">
        <f>L95</f>
        <v>0</v>
      </c>
      <c r="O96" s="37">
        <f t="shared" si="1"/>
        <v>0</v>
      </c>
      <c r="P96" s="37">
        <f t="shared" si="2"/>
        <v>0</v>
      </c>
      <c r="Q96" s="37">
        <f>COUNTIF(E95:I95,"&lt;&gt;") * 5 -SUM(E95:I95)</f>
        <v>0</v>
      </c>
      <c r="R96" s="37">
        <f t="shared" si="3"/>
        <v>0</v>
      </c>
      <c r="S96" s="37" t="s">
        <v>59</v>
      </c>
      <c r="T96" s="37" t="s">
        <v>59</v>
      </c>
      <c r="U96" s="38"/>
      <c r="V96" s="39"/>
      <c r="W96" s="40"/>
      <c r="X96" s="40"/>
      <c r="Y96" s="145"/>
      <c r="Z96" s="39"/>
    </row>
    <row r="97" spans="1:26" ht="15.75" customHeight="1" x14ac:dyDescent="0.3">
      <c r="A97" s="157">
        <v>50</v>
      </c>
      <c r="B97" s="57">
        <v>18</v>
      </c>
      <c r="C97" s="57">
        <f>IFERROR(VLOOKUP(B97, results!A:C, 2, FALSE), "")</f>
        <v>0</v>
      </c>
      <c r="D97" s="57" t="str">
        <f>IFERROR(VLOOKUP(B97, results!A:C, 3, FALSE), "")</f>
        <v>C</v>
      </c>
      <c r="E97" s="57"/>
      <c r="F97" s="57"/>
      <c r="G97" s="57"/>
      <c r="H97" s="57"/>
      <c r="I97" s="57"/>
      <c r="J97" s="57">
        <f>IF(L97&gt;L98,1,0)</f>
        <v>0</v>
      </c>
      <c r="K97" s="57">
        <f>IF(L97&lt;L98,1,0)</f>
        <v>0</v>
      </c>
      <c r="L97" s="57">
        <f>IF(E97&gt;E98,1,0)+IF(F97&gt;F98,1,0)+IF(G97&gt;G98,1,0)+IF(H97&gt;H98,1,0)+IF(I97&gt;I98,1,0)</f>
        <v>0</v>
      </c>
      <c r="M97" s="57">
        <f t="shared" si="0"/>
        <v>0</v>
      </c>
      <c r="N97" s="57">
        <f>L98</f>
        <v>0</v>
      </c>
      <c r="O97" s="57">
        <f t="shared" si="1"/>
        <v>0</v>
      </c>
      <c r="P97" s="57">
        <f t="shared" si="2"/>
        <v>0</v>
      </c>
      <c r="Q97" s="57">
        <f>COUNTIF(E98:I98,"&lt;&gt;") * 5 -SUM(E98:I98)</f>
        <v>0</v>
      </c>
      <c r="R97" s="57">
        <f t="shared" si="3"/>
        <v>0</v>
      </c>
      <c r="S97" s="57" t="s">
        <v>59</v>
      </c>
      <c r="T97" s="57" t="s">
        <v>59</v>
      </c>
      <c r="U97" s="58"/>
      <c r="V97" s="59"/>
      <c r="W97" s="60"/>
      <c r="X97" s="60"/>
      <c r="Y97" s="160" t="b">
        <v>0</v>
      </c>
      <c r="Z97" s="59"/>
    </row>
    <row r="98" spans="1:26" ht="15.75" customHeight="1" x14ac:dyDescent="0.3">
      <c r="A98" s="148"/>
      <c r="B98" s="37">
        <v>21</v>
      </c>
      <c r="C98" s="37">
        <f>IFERROR(VLOOKUP(B98, results!A:C, 2, FALSE), "")</f>
        <v>0</v>
      </c>
      <c r="D98" s="37" t="str">
        <f>IFERROR(VLOOKUP(B98, results!A:C, 3, FALSE), "")</f>
        <v>C</v>
      </c>
      <c r="E98" s="37"/>
      <c r="F98" s="37"/>
      <c r="G98" s="37"/>
      <c r="H98" s="37"/>
      <c r="I98" s="37"/>
      <c r="J98" s="37">
        <f>IF(L98&gt;L97,1,0)</f>
        <v>0</v>
      </c>
      <c r="K98" s="37">
        <f>IF(L98&lt;L97,1,0)</f>
        <v>0</v>
      </c>
      <c r="L98" s="37">
        <f>IF(E98&gt;E97,1,0)+IF(F98&gt;F97,1,0)+IF(G98&gt;G97,1,0)+IF(H98&gt;H97,1,0)+IF(I98&gt;I97,1,0)</f>
        <v>0</v>
      </c>
      <c r="M98" s="37">
        <f t="shared" si="0"/>
        <v>0</v>
      </c>
      <c r="N98" s="37">
        <f>L97</f>
        <v>0</v>
      </c>
      <c r="O98" s="37">
        <f t="shared" si="1"/>
        <v>0</v>
      </c>
      <c r="P98" s="37">
        <f t="shared" si="2"/>
        <v>0</v>
      </c>
      <c r="Q98" s="37">
        <f>COUNTIF(E97:I97,"&lt;&gt;") * 5 -SUM(E97:I97)</f>
        <v>0</v>
      </c>
      <c r="R98" s="37">
        <f t="shared" si="3"/>
        <v>0</v>
      </c>
      <c r="S98" s="37" t="s">
        <v>59</v>
      </c>
      <c r="T98" s="37" t="s">
        <v>59</v>
      </c>
      <c r="U98" s="38"/>
      <c r="V98" s="39"/>
      <c r="W98" s="40"/>
      <c r="X98" s="40"/>
      <c r="Y98" s="145"/>
      <c r="Z98" s="39"/>
    </row>
    <row r="99" spans="1:26" ht="15.75" customHeight="1" x14ac:dyDescent="0.3">
      <c r="A99" s="157">
        <v>51</v>
      </c>
      <c r="B99" s="57">
        <v>15</v>
      </c>
      <c r="C99" s="57">
        <f>IFERROR(VLOOKUP(B99, results!A:C, 2, FALSE), "")</f>
        <v>0</v>
      </c>
      <c r="D99" s="57" t="str">
        <f>IFERROR(VLOOKUP(B99, results!A:C, 3, FALSE), "")</f>
        <v>C</v>
      </c>
      <c r="E99" s="57"/>
      <c r="F99" s="57"/>
      <c r="G99" s="57"/>
      <c r="H99" s="57"/>
      <c r="I99" s="57"/>
      <c r="J99" s="57">
        <f>IF(L99&gt;L100,1,0)</f>
        <v>0</v>
      </c>
      <c r="K99" s="57">
        <f>IF(L99&lt;L100,1,0)</f>
        <v>0</v>
      </c>
      <c r="L99" s="57">
        <f>IF(E99&gt;E100,1,0)+IF(F99&gt;F100,1,0)+IF(G99&gt;G100,1,0)+IF(H99&gt;H100,1,0)+IF(I99&gt;I100,1,0)</f>
        <v>0</v>
      </c>
      <c r="M99" s="57">
        <f t="shared" si="0"/>
        <v>0</v>
      </c>
      <c r="N99" s="57">
        <f>L100</f>
        <v>0</v>
      </c>
      <c r="O99" s="57">
        <f t="shared" si="1"/>
        <v>0</v>
      </c>
      <c r="P99" s="57">
        <f t="shared" si="2"/>
        <v>0</v>
      </c>
      <c r="Q99" s="57">
        <f>COUNTIF(E100:I100,"&lt;&gt;") * 5 -SUM(E100:I100)</f>
        <v>0</v>
      </c>
      <c r="R99" s="57">
        <f t="shared" si="3"/>
        <v>0</v>
      </c>
      <c r="S99" s="57" t="s">
        <v>59</v>
      </c>
      <c r="T99" s="57" t="s">
        <v>59</v>
      </c>
      <c r="U99" s="58"/>
      <c r="V99" s="59"/>
      <c r="W99" s="60"/>
      <c r="X99" s="60"/>
      <c r="Y99" s="160" t="b">
        <v>0</v>
      </c>
      <c r="Z99" s="59"/>
    </row>
    <row r="100" spans="1:26" ht="15.75" customHeight="1" x14ac:dyDescent="0.3">
      <c r="A100" s="148"/>
      <c r="B100" s="37">
        <v>18</v>
      </c>
      <c r="C100" s="37">
        <f>IFERROR(VLOOKUP(B100, results!A:C, 2, FALSE), "")</f>
        <v>0</v>
      </c>
      <c r="D100" s="37" t="str">
        <f>IFERROR(VLOOKUP(B100, results!A:C, 3, FALSE), "")</f>
        <v>C</v>
      </c>
      <c r="E100" s="37"/>
      <c r="F100" s="37"/>
      <c r="G100" s="37"/>
      <c r="H100" s="37"/>
      <c r="I100" s="37"/>
      <c r="J100" s="37">
        <f>IF(L100&gt;L99,1,0)</f>
        <v>0</v>
      </c>
      <c r="K100" s="37">
        <f>IF(L100&lt;L99,1,0)</f>
        <v>0</v>
      </c>
      <c r="L100" s="37">
        <f>IF(E100&gt;E99,1,0)+IF(F100&gt;F99,1,0)+IF(G100&gt;G99,1,0)+IF(H100&gt;H99,1,0)+IF(I100&gt;I99,1,0)</f>
        <v>0</v>
      </c>
      <c r="M100" s="37">
        <f t="shared" si="0"/>
        <v>0</v>
      </c>
      <c r="N100" s="37">
        <f>L99</f>
        <v>0</v>
      </c>
      <c r="O100" s="37">
        <f t="shared" si="1"/>
        <v>0</v>
      </c>
      <c r="P100" s="37">
        <f t="shared" si="2"/>
        <v>0</v>
      </c>
      <c r="Q100" s="37">
        <f>COUNTIF(E99:I99,"&lt;&gt;") * 5 -SUM(E99:I99)</f>
        <v>0</v>
      </c>
      <c r="R100" s="37">
        <f t="shared" si="3"/>
        <v>0</v>
      </c>
      <c r="S100" s="37" t="s">
        <v>59</v>
      </c>
      <c r="T100" s="37" t="s">
        <v>59</v>
      </c>
      <c r="U100" s="38"/>
      <c r="V100" s="39"/>
      <c r="W100" s="40"/>
      <c r="X100" s="40"/>
      <c r="Y100" s="145"/>
      <c r="Z100" s="39"/>
    </row>
    <row r="101" spans="1:26" ht="15.75" customHeight="1" x14ac:dyDescent="0.3">
      <c r="A101" s="157">
        <v>52</v>
      </c>
      <c r="B101" s="57">
        <v>17</v>
      </c>
      <c r="C101" s="57">
        <f>IFERROR(VLOOKUP(B101, results!A:C, 2, FALSE), "")</f>
        <v>0</v>
      </c>
      <c r="D101" s="57" t="str">
        <f>IFERROR(VLOOKUP(B101, results!A:C, 3, FALSE), "")</f>
        <v>C</v>
      </c>
      <c r="E101" s="57"/>
      <c r="F101" s="57"/>
      <c r="G101" s="57"/>
      <c r="H101" s="57"/>
      <c r="I101" s="57"/>
      <c r="J101" s="57">
        <f>IF(L101&gt;L102,1,0)</f>
        <v>0</v>
      </c>
      <c r="K101" s="57">
        <f>IF(L101&lt;L102,1,0)</f>
        <v>0</v>
      </c>
      <c r="L101" s="57">
        <f>IF(E101&gt;E102,1,0)+IF(F101&gt;F102,1,0)+IF(G101&gt;G102,1,0)+IF(H101&gt;H102,1,0)+IF(I101&gt;I102,1,0)</f>
        <v>0</v>
      </c>
      <c r="M101" s="57">
        <f t="shared" si="0"/>
        <v>0</v>
      </c>
      <c r="N101" s="57">
        <f>L102</f>
        <v>0</v>
      </c>
      <c r="O101" s="57">
        <f t="shared" si="1"/>
        <v>0</v>
      </c>
      <c r="P101" s="57">
        <f t="shared" si="2"/>
        <v>0</v>
      </c>
      <c r="Q101" s="57">
        <f>COUNTIF(E102:I102,"&lt;&gt;") * 5 -SUM(E102:I102)</f>
        <v>0</v>
      </c>
      <c r="R101" s="57">
        <f t="shared" si="3"/>
        <v>0</v>
      </c>
      <c r="S101" s="57" t="s">
        <v>59</v>
      </c>
      <c r="T101" s="57" t="s">
        <v>59</v>
      </c>
      <c r="U101" s="58"/>
      <c r="V101" s="59"/>
      <c r="W101" s="60"/>
      <c r="X101" s="60"/>
      <c r="Y101" s="160" t="b">
        <v>0</v>
      </c>
      <c r="Z101" s="59"/>
    </row>
    <row r="102" spans="1:26" ht="15.75" customHeight="1" x14ac:dyDescent="0.3">
      <c r="A102" s="148"/>
      <c r="B102" s="37">
        <v>19</v>
      </c>
      <c r="C102" s="37">
        <f>IFERROR(VLOOKUP(B102, results!A:C, 2, FALSE), "")</f>
        <v>0</v>
      </c>
      <c r="D102" s="37" t="str">
        <f>IFERROR(VLOOKUP(B102, results!A:C, 3, FALSE), "")</f>
        <v>C</v>
      </c>
      <c r="E102" s="37"/>
      <c r="F102" s="37"/>
      <c r="G102" s="37"/>
      <c r="H102" s="37"/>
      <c r="I102" s="37"/>
      <c r="J102" s="37">
        <f>IF(L102&gt;L101,1,0)</f>
        <v>0</v>
      </c>
      <c r="K102" s="37">
        <f>IF(L102&lt;L101,1,0)</f>
        <v>0</v>
      </c>
      <c r="L102" s="37">
        <f>IF(E102&gt;E101,1,0)+IF(F102&gt;F101,1,0)+IF(G102&gt;G101,1,0)+IF(H102&gt;H101,1,0)+IF(I102&gt;I101,1,0)</f>
        <v>0</v>
      </c>
      <c r="M102" s="37">
        <f t="shared" si="0"/>
        <v>0</v>
      </c>
      <c r="N102" s="37">
        <f>L101</f>
        <v>0</v>
      </c>
      <c r="O102" s="37">
        <f t="shared" si="1"/>
        <v>0</v>
      </c>
      <c r="P102" s="37">
        <f t="shared" si="2"/>
        <v>0</v>
      </c>
      <c r="Q102" s="37">
        <f>COUNTIF(E101:I101,"&lt;&gt;") * 5 -SUM(E101:I101)</f>
        <v>0</v>
      </c>
      <c r="R102" s="37">
        <f t="shared" si="3"/>
        <v>0</v>
      </c>
      <c r="S102" s="37" t="s">
        <v>59</v>
      </c>
      <c r="T102" s="37" t="s">
        <v>59</v>
      </c>
      <c r="U102" s="38"/>
      <c r="V102" s="39"/>
      <c r="W102" s="40"/>
      <c r="X102" s="40"/>
      <c r="Y102" s="145"/>
      <c r="Z102" s="39"/>
    </row>
    <row r="103" spans="1:26" ht="15.75" customHeight="1" x14ac:dyDescent="0.3">
      <c r="A103" s="157">
        <v>53</v>
      </c>
      <c r="B103" s="57">
        <v>16</v>
      </c>
      <c r="C103" s="57">
        <f>IFERROR(VLOOKUP(B103, results!A:C, 2, FALSE), "")</f>
        <v>0</v>
      </c>
      <c r="D103" s="57" t="str">
        <f>IFERROR(VLOOKUP(B103, results!A:C, 3, FALSE), "")</f>
        <v>C</v>
      </c>
      <c r="E103" s="57"/>
      <c r="F103" s="57"/>
      <c r="G103" s="57"/>
      <c r="H103" s="57"/>
      <c r="I103" s="57"/>
      <c r="J103" s="57">
        <f>IF(L103&gt;L104,1,0)</f>
        <v>0</v>
      </c>
      <c r="K103" s="57">
        <f>IF(L103&lt;L104,1,0)</f>
        <v>0</v>
      </c>
      <c r="L103" s="57">
        <f>IF(E103&gt;E104,1,0)+IF(F103&gt;F104,1,0)+IF(G103&gt;G104,1,0)+IF(H103&gt;H104,1,0)+IF(I103&gt;I104,1,0)</f>
        <v>0</v>
      </c>
      <c r="M103" s="57">
        <f t="shared" si="0"/>
        <v>0</v>
      </c>
      <c r="N103" s="57">
        <f>L104</f>
        <v>0</v>
      </c>
      <c r="O103" s="57">
        <f t="shared" si="1"/>
        <v>0</v>
      </c>
      <c r="P103" s="57">
        <f t="shared" si="2"/>
        <v>0</v>
      </c>
      <c r="Q103" s="57">
        <f>COUNTIF(E104:I104,"&lt;&gt;") * 5 -SUM(E104:I104)</f>
        <v>0</v>
      </c>
      <c r="R103" s="57">
        <f t="shared" si="3"/>
        <v>0</v>
      </c>
      <c r="S103" s="57" t="s">
        <v>59</v>
      </c>
      <c r="T103" s="57" t="s">
        <v>59</v>
      </c>
      <c r="U103" s="58"/>
      <c r="V103" s="59"/>
      <c r="W103" s="60"/>
      <c r="X103" s="60"/>
      <c r="Y103" s="160" t="b">
        <v>0</v>
      </c>
      <c r="Z103" s="59"/>
    </row>
    <row r="104" spans="1:26" ht="15.75" customHeight="1" x14ac:dyDescent="0.3">
      <c r="A104" s="148"/>
      <c r="B104" s="37">
        <v>21</v>
      </c>
      <c r="C104" s="37">
        <f>IFERROR(VLOOKUP(B104, results!A:C, 2, FALSE), "")</f>
        <v>0</v>
      </c>
      <c r="D104" s="37" t="str">
        <f>IFERROR(VLOOKUP(B104, results!A:C, 3, FALSE), "")</f>
        <v>C</v>
      </c>
      <c r="E104" s="37"/>
      <c r="F104" s="37"/>
      <c r="G104" s="37"/>
      <c r="H104" s="37"/>
      <c r="I104" s="37"/>
      <c r="J104" s="37">
        <f>IF(L104&gt;L103,1,0)</f>
        <v>0</v>
      </c>
      <c r="K104" s="37">
        <f>IF(L104&lt;L103,1,0)</f>
        <v>0</v>
      </c>
      <c r="L104" s="37">
        <f>IF(E104&gt;E103,1,0)+IF(F104&gt;F103,1,0)+IF(G104&gt;G103,1,0)+IF(H104&gt;H103,1,0)+IF(I104&gt;I103,1,0)</f>
        <v>0</v>
      </c>
      <c r="M104" s="37">
        <f t="shared" si="0"/>
        <v>0</v>
      </c>
      <c r="N104" s="37">
        <f>L103</f>
        <v>0</v>
      </c>
      <c r="O104" s="37">
        <f t="shared" si="1"/>
        <v>0</v>
      </c>
      <c r="P104" s="37">
        <f t="shared" si="2"/>
        <v>0</v>
      </c>
      <c r="Q104" s="37">
        <f>COUNTIF(E103:I103,"&lt;&gt;") * 5 -SUM(E103:I103)</f>
        <v>0</v>
      </c>
      <c r="R104" s="37">
        <f t="shared" si="3"/>
        <v>0</v>
      </c>
      <c r="S104" s="37" t="s">
        <v>59</v>
      </c>
      <c r="T104" s="37" t="s">
        <v>59</v>
      </c>
      <c r="U104" s="38"/>
      <c r="V104" s="39"/>
      <c r="W104" s="40"/>
      <c r="X104" s="40"/>
      <c r="Y104" s="145"/>
      <c r="Z104" s="39"/>
    </row>
    <row r="105" spans="1:26" ht="15.75" customHeight="1" x14ac:dyDescent="0.3">
      <c r="A105" s="157">
        <v>54</v>
      </c>
      <c r="B105" s="57">
        <v>15</v>
      </c>
      <c r="C105" s="57">
        <f>IFERROR(VLOOKUP(B105, results!A:C, 2, FALSE), "")</f>
        <v>0</v>
      </c>
      <c r="D105" s="57" t="str">
        <f>IFERROR(VLOOKUP(B105, results!A:C, 3, FALSE), "")</f>
        <v>C</v>
      </c>
      <c r="E105" s="57"/>
      <c r="F105" s="57"/>
      <c r="G105" s="57"/>
      <c r="H105" s="57"/>
      <c r="I105" s="57"/>
      <c r="J105" s="57">
        <f>IF(L105&gt;L106,1,0)</f>
        <v>0</v>
      </c>
      <c r="K105" s="57">
        <f>IF(L105&lt;L106,1,0)</f>
        <v>0</v>
      </c>
      <c r="L105" s="57">
        <f>IF(E105&gt;E106,1,0)+IF(F105&gt;F106,1,0)+IF(G105&gt;G106,1,0)+IF(H105&gt;H106,1,0)+IF(I105&gt;I106,1,0)</f>
        <v>0</v>
      </c>
      <c r="M105" s="57">
        <f t="shared" si="0"/>
        <v>0</v>
      </c>
      <c r="N105" s="57">
        <f>L106</f>
        <v>0</v>
      </c>
      <c r="O105" s="57">
        <f t="shared" si="1"/>
        <v>0</v>
      </c>
      <c r="P105" s="57">
        <f t="shared" si="2"/>
        <v>0</v>
      </c>
      <c r="Q105" s="57">
        <f>COUNTIF(E106:I106,"&lt;&gt;") * 5 -SUM(E106:I106)</f>
        <v>0</v>
      </c>
      <c r="R105" s="57">
        <f t="shared" si="3"/>
        <v>0</v>
      </c>
      <c r="S105" s="57" t="s">
        <v>59</v>
      </c>
      <c r="T105" s="57" t="s">
        <v>59</v>
      </c>
      <c r="U105" s="58"/>
      <c r="V105" s="59"/>
      <c r="W105" s="60"/>
      <c r="X105" s="60"/>
      <c r="Y105" s="160" t="b">
        <v>0</v>
      </c>
      <c r="Z105" s="59"/>
    </row>
    <row r="106" spans="1:26" ht="15.75" customHeight="1" x14ac:dyDescent="0.3">
      <c r="A106" s="148"/>
      <c r="B106" s="37">
        <v>19</v>
      </c>
      <c r="C106" s="37">
        <f>IFERROR(VLOOKUP(B106, results!A:C, 2, FALSE), "")</f>
        <v>0</v>
      </c>
      <c r="D106" s="37" t="str">
        <f>IFERROR(VLOOKUP(B106, results!A:C, 3, FALSE), "")</f>
        <v>C</v>
      </c>
      <c r="E106" s="37"/>
      <c r="F106" s="37"/>
      <c r="G106" s="37"/>
      <c r="H106" s="37"/>
      <c r="I106" s="37"/>
      <c r="J106" s="37">
        <f>IF(L106&gt;L105,1,0)</f>
        <v>0</v>
      </c>
      <c r="K106" s="37">
        <f>IF(L106&lt;L105,1,0)</f>
        <v>0</v>
      </c>
      <c r="L106" s="37">
        <f>IF(E106&gt;E105,1,0)+IF(F106&gt;F105,1,0)+IF(G106&gt;G105,1,0)+IF(H106&gt;H105,1,0)+IF(I106&gt;I105,1,0)</f>
        <v>0</v>
      </c>
      <c r="M106" s="37">
        <f t="shared" si="0"/>
        <v>0</v>
      </c>
      <c r="N106" s="37">
        <f>L105</f>
        <v>0</v>
      </c>
      <c r="O106" s="37">
        <f t="shared" si="1"/>
        <v>0</v>
      </c>
      <c r="P106" s="37">
        <f t="shared" si="2"/>
        <v>0</v>
      </c>
      <c r="Q106" s="37">
        <f>COUNTIF(E105:I105,"&lt;&gt;") * 5 -SUM(E105:I105)</f>
        <v>0</v>
      </c>
      <c r="R106" s="37">
        <f t="shared" si="3"/>
        <v>0</v>
      </c>
      <c r="S106" s="37" t="s">
        <v>59</v>
      </c>
      <c r="T106" s="37" t="s">
        <v>59</v>
      </c>
      <c r="U106" s="38"/>
      <c r="V106" s="39"/>
      <c r="W106" s="40"/>
      <c r="X106" s="40"/>
      <c r="Y106" s="145"/>
      <c r="Z106" s="39"/>
    </row>
    <row r="107" spans="1:26" ht="15.75" customHeight="1" x14ac:dyDescent="0.3">
      <c r="A107" s="157">
        <v>55</v>
      </c>
      <c r="B107" s="57">
        <v>16</v>
      </c>
      <c r="C107" s="57">
        <f>IFERROR(VLOOKUP(B107, results!A:C, 2, FALSE), "")</f>
        <v>0</v>
      </c>
      <c r="D107" s="57" t="str">
        <f>IFERROR(VLOOKUP(B107, results!A:C, 3, FALSE), "")</f>
        <v>C</v>
      </c>
      <c r="E107" s="57"/>
      <c r="F107" s="57"/>
      <c r="G107" s="57"/>
      <c r="H107" s="57"/>
      <c r="I107" s="57"/>
      <c r="J107" s="57">
        <f>IF(L107&gt;L108,1,0)</f>
        <v>0</v>
      </c>
      <c r="K107" s="57">
        <f>IF(L107&lt;L108,1,0)</f>
        <v>0</v>
      </c>
      <c r="L107" s="57">
        <f>IF(E107&gt;E108,1,0)+IF(F107&gt;F108,1,0)+IF(G107&gt;G108,1,0)+IF(H107&gt;H108,1,0)+IF(I107&gt;I108,1,0)</f>
        <v>0</v>
      </c>
      <c r="M107" s="57">
        <f t="shared" si="0"/>
        <v>0</v>
      </c>
      <c r="N107" s="57">
        <f>L108</f>
        <v>0</v>
      </c>
      <c r="O107" s="57">
        <f t="shared" si="1"/>
        <v>0</v>
      </c>
      <c r="P107" s="57">
        <f t="shared" si="2"/>
        <v>0</v>
      </c>
      <c r="Q107" s="57">
        <f>COUNTIF(E108:I108,"&lt;&gt;") * 5 -SUM(E108:I108)</f>
        <v>0</v>
      </c>
      <c r="R107" s="57">
        <f t="shared" si="3"/>
        <v>0</v>
      </c>
      <c r="S107" s="57" t="s">
        <v>59</v>
      </c>
      <c r="T107" s="57" t="s">
        <v>59</v>
      </c>
      <c r="U107" s="58"/>
      <c r="V107" s="59"/>
      <c r="W107" s="60"/>
      <c r="X107" s="60"/>
      <c r="Y107" s="160" t="b">
        <v>0</v>
      </c>
      <c r="Z107" s="59"/>
    </row>
    <row r="108" spans="1:26" ht="15.75" customHeight="1" x14ac:dyDescent="0.3">
      <c r="A108" s="148"/>
      <c r="B108" s="37">
        <v>18</v>
      </c>
      <c r="C108" s="37">
        <f>IFERROR(VLOOKUP(B108, results!A:C, 2, FALSE), "")</f>
        <v>0</v>
      </c>
      <c r="D108" s="37" t="str">
        <f>IFERROR(VLOOKUP(B108, results!A:C, 3, FALSE), "")</f>
        <v>C</v>
      </c>
      <c r="E108" s="37"/>
      <c r="F108" s="37"/>
      <c r="G108" s="37"/>
      <c r="H108" s="37"/>
      <c r="I108" s="37"/>
      <c r="J108" s="37">
        <f>IF(L108&gt;L107,1,0)</f>
        <v>0</v>
      </c>
      <c r="K108" s="37">
        <f>IF(L108&lt;L107,1,0)</f>
        <v>0</v>
      </c>
      <c r="L108" s="37">
        <f>IF(E108&gt;E107,1,0)+IF(F108&gt;F107,1,0)+IF(G108&gt;G107,1,0)+IF(H108&gt;H107,1,0)+IF(I108&gt;I107,1,0)</f>
        <v>0</v>
      </c>
      <c r="M108" s="37">
        <f t="shared" si="0"/>
        <v>0</v>
      </c>
      <c r="N108" s="37">
        <f>L107</f>
        <v>0</v>
      </c>
      <c r="O108" s="37">
        <f t="shared" si="1"/>
        <v>0</v>
      </c>
      <c r="P108" s="37">
        <f t="shared" si="2"/>
        <v>0</v>
      </c>
      <c r="Q108" s="37">
        <f>COUNTIF(E107:I107,"&lt;&gt;") * 5 -SUM(E107:I107)</f>
        <v>0</v>
      </c>
      <c r="R108" s="37">
        <f t="shared" si="3"/>
        <v>0</v>
      </c>
      <c r="S108" s="37" t="s">
        <v>59</v>
      </c>
      <c r="T108" s="37" t="s">
        <v>59</v>
      </c>
      <c r="U108" s="38"/>
      <c r="V108" s="39"/>
      <c r="W108" s="40"/>
      <c r="X108" s="40"/>
      <c r="Y108" s="145"/>
      <c r="Z108" s="39"/>
    </row>
    <row r="109" spans="1:26" ht="15.75" customHeight="1" x14ac:dyDescent="0.3">
      <c r="A109" s="157">
        <v>56</v>
      </c>
      <c r="B109" s="57">
        <v>17</v>
      </c>
      <c r="C109" s="57">
        <f>IFERROR(VLOOKUP(B109, results!A:C, 2, FALSE), "")</f>
        <v>0</v>
      </c>
      <c r="D109" s="57" t="str">
        <f>IFERROR(VLOOKUP(B109, results!A:C, 3, FALSE), "")</f>
        <v>C</v>
      </c>
      <c r="E109" s="57"/>
      <c r="F109" s="57"/>
      <c r="G109" s="57"/>
      <c r="H109" s="57"/>
      <c r="I109" s="57"/>
      <c r="J109" s="57">
        <f>IF(L109&gt;L110,1,0)</f>
        <v>0</v>
      </c>
      <c r="K109" s="57">
        <f>IF(L109&lt;L110,1,0)</f>
        <v>0</v>
      </c>
      <c r="L109" s="57">
        <f>IF(E109&gt;E110,1,0)+IF(F109&gt;F110,1,0)+IF(G109&gt;G110,1,0)+IF(H109&gt;H110,1,0)+IF(I109&gt;I110,1,0)</f>
        <v>0</v>
      </c>
      <c r="M109" s="57">
        <f t="shared" si="0"/>
        <v>0</v>
      </c>
      <c r="N109" s="57">
        <f>L110</f>
        <v>0</v>
      </c>
      <c r="O109" s="57">
        <f t="shared" si="1"/>
        <v>0</v>
      </c>
      <c r="P109" s="57">
        <f t="shared" si="2"/>
        <v>0</v>
      </c>
      <c r="Q109" s="57">
        <f>COUNTIF(E110:I110,"&lt;&gt;") * 5 -SUM(E110:I110)</f>
        <v>0</v>
      </c>
      <c r="R109" s="57">
        <f t="shared" si="3"/>
        <v>0</v>
      </c>
      <c r="S109" s="57" t="s">
        <v>59</v>
      </c>
      <c r="T109" s="57" t="s">
        <v>59</v>
      </c>
      <c r="U109" s="58"/>
      <c r="V109" s="59"/>
      <c r="W109" s="60"/>
      <c r="X109" s="60"/>
      <c r="Y109" s="160" t="b">
        <v>0</v>
      </c>
      <c r="Z109" s="59"/>
    </row>
    <row r="110" spans="1:26" ht="15.75" customHeight="1" x14ac:dyDescent="0.3">
      <c r="A110" s="148"/>
      <c r="B110" s="37">
        <v>21</v>
      </c>
      <c r="C110" s="37">
        <f>IFERROR(VLOOKUP(B110, results!A:C, 2, FALSE), "")</f>
        <v>0</v>
      </c>
      <c r="D110" s="37" t="str">
        <f>IFERROR(VLOOKUP(B110, results!A:C, 3, FALSE), "")</f>
        <v>C</v>
      </c>
      <c r="E110" s="37"/>
      <c r="F110" s="37"/>
      <c r="G110" s="37"/>
      <c r="H110" s="37"/>
      <c r="I110" s="37"/>
      <c r="J110" s="37">
        <f>IF(L110&gt;L109,1,0)</f>
        <v>0</v>
      </c>
      <c r="K110" s="37">
        <f>IF(L110&lt;L109,1,0)</f>
        <v>0</v>
      </c>
      <c r="L110" s="37">
        <f>IF(E110&gt;E109,1,0)+IF(F110&gt;F109,1,0)+IF(G110&gt;G109,1,0)+IF(H110&gt;H109,1,0)+IF(I110&gt;I109,1,0)</f>
        <v>0</v>
      </c>
      <c r="M110" s="37">
        <f t="shared" si="0"/>
        <v>0</v>
      </c>
      <c r="N110" s="37">
        <f>L109</f>
        <v>0</v>
      </c>
      <c r="O110" s="37">
        <f t="shared" si="1"/>
        <v>0</v>
      </c>
      <c r="P110" s="37">
        <f t="shared" si="2"/>
        <v>0</v>
      </c>
      <c r="Q110" s="37">
        <f>COUNTIF(E109:I109,"&lt;&gt;") * 5 -SUM(E109:I109)</f>
        <v>0</v>
      </c>
      <c r="R110" s="37">
        <f t="shared" si="3"/>
        <v>0</v>
      </c>
      <c r="S110" s="37" t="s">
        <v>59</v>
      </c>
      <c r="T110" s="37" t="s">
        <v>59</v>
      </c>
      <c r="U110" s="38"/>
      <c r="V110" s="39"/>
      <c r="W110" s="40"/>
      <c r="X110" s="40"/>
      <c r="Y110" s="145"/>
      <c r="Z110" s="39"/>
    </row>
    <row r="111" spans="1:26" ht="15.75" customHeight="1" x14ac:dyDescent="0.3">
      <c r="A111" s="157">
        <v>57</v>
      </c>
      <c r="B111" s="57">
        <v>15</v>
      </c>
      <c r="C111" s="57">
        <f>IFERROR(VLOOKUP(B111, results!A:C, 2, FALSE), "")</f>
        <v>0</v>
      </c>
      <c r="D111" s="57" t="str">
        <f>IFERROR(VLOOKUP(B111, results!A:C, 3, FALSE), "")</f>
        <v>C</v>
      </c>
      <c r="E111" s="57"/>
      <c r="F111" s="57"/>
      <c r="G111" s="57"/>
      <c r="H111" s="57"/>
      <c r="I111" s="57"/>
      <c r="J111" s="57">
        <f>IF(L111&gt;L112,1,0)</f>
        <v>0</v>
      </c>
      <c r="K111" s="57">
        <f>IF(L111&lt;L112,1,0)</f>
        <v>0</v>
      </c>
      <c r="L111" s="57">
        <f>IF(E111&gt;E112,1,0)+IF(F111&gt;F112,1,0)+IF(G111&gt;G112,1,0)+IF(H111&gt;H112,1,0)+IF(I111&gt;I112,1,0)</f>
        <v>0</v>
      </c>
      <c r="M111" s="57">
        <f t="shared" si="0"/>
        <v>0</v>
      </c>
      <c r="N111" s="57">
        <f>L112</f>
        <v>0</v>
      </c>
      <c r="O111" s="57">
        <f t="shared" si="1"/>
        <v>0</v>
      </c>
      <c r="P111" s="57">
        <f t="shared" si="2"/>
        <v>0</v>
      </c>
      <c r="Q111" s="57">
        <f>COUNTIF(E112:I112,"&lt;&gt;") * 5 -SUM(E112:I112)</f>
        <v>0</v>
      </c>
      <c r="R111" s="57">
        <f t="shared" si="3"/>
        <v>0</v>
      </c>
      <c r="S111" s="57" t="s">
        <v>59</v>
      </c>
      <c r="T111" s="57" t="s">
        <v>59</v>
      </c>
      <c r="U111" s="58"/>
      <c r="V111" s="59"/>
      <c r="W111" s="60"/>
      <c r="X111" s="60"/>
      <c r="Y111" s="160" t="b">
        <v>0</v>
      </c>
      <c r="Z111" s="59"/>
    </row>
    <row r="112" spans="1:26" ht="15.75" customHeight="1" x14ac:dyDescent="0.3">
      <c r="A112" s="148"/>
      <c r="B112" s="37">
        <v>20</v>
      </c>
      <c r="C112" s="37">
        <f>IFERROR(VLOOKUP(B112, results!A:C, 2, FALSE), "")</f>
        <v>0</v>
      </c>
      <c r="D112" s="37" t="str">
        <f>IFERROR(VLOOKUP(B112, results!A:C, 3, FALSE), "")</f>
        <v>C</v>
      </c>
      <c r="E112" s="37"/>
      <c r="F112" s="37"/>
      <c r="G112" s="37"/>
      <c r="H112" s="37"/>
      <c r="I112" s="37"/>
      <c r="J112" s="37">
        <f>IF(L112&gt;L111,1,0)</f>
        <v>0</v>
      </c>
      <c r="K112" s="37">
        <f>IF(L112&lt;L111,1,0)</f>
        <v>0</v>
      </c>
      <c r="L112" s="37">
        <f>IF(E112&gt;E111,1,0)+IF(F112&gt;F111,1,0)+IF(G112&gt;G111,1,0)+IF(H112&gt;H111,1,0)+IF(I112&gt;I111,1,0)</f>
        <v>0</v>
      </c>
      <c r="M112" s="37">
        <f t="shared" si="0"/>
        <v>0</v>
      </c>
      <c r="N112" s="37">
        <f>L111</f>
        <v>0</v>
      </c>
      <c r="O112" s="37">
        <f t="shared" si="1"/>
        <v>0</v>
      </c>
      <c r="P112" s="37">
        <f t="shared" si="2"/>
        <v>0</v>
      </c>
      <c r="Q112" s="37">
        <f>COUNTIF(E111:I111,"&lt;&gt;") * 5 -SUM(E111:I111)</f>
        <v>0</v>
      </c>
      <c r="R112" s="37">
        <f t="shared" si="3"/>
        <v>0</v>
      </c>
      <c r="S112" s="37" t="s">
        <v>59</v>
      </c>
      <c r="T112" s="37" t="s">
        <v>59</v>
      </c>
      <c r="U112" s="38"/>
      <c r="V112" s="39"/>
      <c r="W112" s="40"/>
      <c r="X112" s="40"/>
      <c r="Y112" s="145"/>
      <c r="Z112" s="39"/>
    </row>
    <row r="113" spans="1:26" ht="15.75" customHeight="1" x14ac:dyDescent="0.3">
      <c r="A113" s="157">
        <v>58</v>
      </c>
      <c r="B113" s="57">
        <v>17</v>
      </c>
      <c r="C113" s="57">
        <f>IFERROR(VLOOKUP(B113, results!A:C, 2, FALSE), "")</f>
        <v>0</v>
      </c>
      <c r="D113" s="57" t="str">
        <f>IFERROR(VLOOKUP(B113, results!A:C, 3, FALSE), "")</f>
        <v>C</v>
      </c>
      <c r="E113" s="57"/>
      <c r="F113" s="57"/>
      <c r="G113" s="57"/>
      <c r="H113" s="57"/>
      <c r="I113" s="57"/>
      <c r="J113" s="57">
        <f>IF(L113&gt;L114,1,0)</f>
        <v>0</v>
      </c>
      <c r="K113" s="57">
        <f>IF(L113&lt;L114,1,0)</f>
        <v>0</v>
      </c>
      <c r="L113" s="57">
        <f>IF(E113&gt;E114,1,0)+IF(F113&gt;F114,1,0)+IF(G113&gt;G114,1,0)+IF(H113&gt;H114,1,0)+IF(I113&gt;I114,1,0)</f>
        <v>0</v>
      </c>
      <c r="M113" s="57">
        <f t="shared" si="0"/>
        <v>0</v>
      </c>
      <c r="N113" s="57">
        <f>L114</f>
        <v>0</v>
      </c>
      <c r="O113" s="57">
        <f t="shared" si="1"/>
        <v>0</v>
      </c>
      <c r="P113" s="57">
        <f t="shared" si="2"/>
        <v>0</v>
      </c>
      <c r="Q113" s="57">
        <f>COUNTIF(E114:I114,"&lt;&gt;") * 5 -SUM(E114:I114)</f>
        <v>0</v>
      </c>
      <c r="R113" s="57">
        <f t="shared" si="3"/>
        <v>0</v>
      </c>
      <c r="S113" s="57" t="s">
        <v>59</v>
      </c>
      <c r="T113" s="57" t="s">
        <v>59</v>
      </c>
      <c r="U113" s="58"/>
      <c r="V113" s="59"/>
      <c r="W113" s="60"/>
      <c r="X113" s="60"/>
      <c r="Y113" s="160" t="b">
        <v>0</v>
      </c>
      <c r="Z113" s="59"/>
    </row>
    <row r="114" spans="1:26" ht="15.75" customHeight="1" x14ac:dyDescent="0.3">
      <c r="A114" s="148"/>
      <c r="B114" s="37">
        <v>16</v>
      </c>
      <c r="C114" s="37">
        <f>IFERROR(VLOOKUP(B114, results!A:C, 2, FALSE), "")</f>
        <v>0</v>
      </c>
      <c r="D114" s="37" t="str">
        <f>IFERROR(VLOOKUP(B114, results!A:C, 3, FALSE), "")</f>
        <v>C</v>
      </c>
      <c r="E114" s="37"/>
      <c r="F114" s="37"/>
      <c r="G114" s="37"/>
      <c r="H114" s="37"/>
      <c r="I114" s="37"/>
      <c r="J114" s="37">
        <f>IF(L114&gt;L113,1,0)</f>
        <v>0</v>
      </c>
      <c r="K114" s="37">
        <f>IF(L114&lt;L113,1,0)</f>
        <v>0</v>
      </c>
      <c r="L114" s="37">
        <f>IF(E114&gt;E113,1,0)+IF(F114&gt;F113,1,0)+IF(G114&gt;G113,1,0)+IF(H114&gt;H113,1,0)+IF(I114&gt;I113,1,0)</f>
        <v>0</v>
      </c>
      <c r="M114" s="37">
        <f t="shared" si="0"/>
        <v>0</v>
      </c>
      <c r="N114" s="37">
        <f>L113</f>
        <v>0</v>
      </c>
      <c r="O114" s="37">
        <f t="shared" si="1"/>
        <v>0</v>
      </c>
      <c r="P114" s="37">
        <f t="shared" si="2"/>
        <v>0</v>
      </c>
      <c r="Q114" s="37">
        <f>COUNTIF(E113:I113,"&lt;&gt;") * 5 -SUM(E113:I113)</f>
        <v>0</v>
      </c>
      <c r="R114" s="37">
        <f t="shared" si="3"/>
        <v>0</v>
      </c>
      <c r="S114" s="37" t="s">
        <v>59</v>
      </c>
      <c r="T114" s="37" t="s">
        <v>59</v>
      </c>
      <c r="U114" s="38"/>
      <c r="V114" s="39"/>
      <c r="W114" s="40"/>
      <c r="X114" s="40"/>
      <c r="Y114" s="145"/>
      <c r="Z114" s="39"/>
    </row>
    <row r="115" spans="1:26" ht="15.75" customHeight="1" x14ac:dyDescent="0.3">
      <c r="A115" s="157">
        <v>59</v>
      </c>
      <c r="B115" s="57">
        <v>19</v>
      </c>
      <c r="C115" s="57">
        <f>IFERROR(VLOOKUP(B115, results!A:C, 2, FALSE), "")</f>
        <v>0</v>
      </c>
      <c r="D115" s="57" t="str">
        <f>IFERROR(VLOOKUP(B115, results!A:C, 3, FALSE), "")</f>
        <v>C</v>
      </c>
      <c r="E115" s="57"/>
      <c r="F115" s="57"/>
      <c r="G115" s="57"/>
      <c r="H115" s="57"/>
      <c r="I115" s="57"/>
      <c r="J115" s="57">
        <f>IF(L115&gt;L116,1,0)</f>
        <v>0</v>
      </c>
      <c r="K115" s="57">
        <f>IF(L115&lt;L116,1,0)</f>
        <v>0</v>
      </c>
      <c r="L115" s="57">
        <f>IF(E115&gt;E116,1,0)+IF(F115&gt;F116,1,0)+IF(G115&gt;G116,1,0)+IF(H115&gt;H116,1,0)+IF(I115&gt;I116,1,0)</f>
        <v>0</v>
      </c>
      <c r="M115" s="57">
        <f t="shared" si="0"/>
        <v>0</v>
      </c>
      <c r="N115" s="57">
        <f>L116</f>
        <v>0</v>
      </c>
      <c r="O115" s="57">
        <f t="shared" si="1"/>
        <v>0</v>
      </c>
      <c r="P115" s="57">
        <f t="shared" si="2"/>
        <v>0</v>
      </c>
      <c r="Q115" s="57">
        <f>COUNTIF(E116:I116,"&lt;&gt;") * 5 -SUM(E116:I116)</f>
        <v>0</v>
      </c>
      <c r="R115" s="57">
        <f t="shared" si="3"/>
        <v>0</v>
      </c>
      <c r="S115" s="57" t="s">
        <v>59</v>
      </c>
      <c r="T115" s="57" t="s">
        <v>59</v>
      </c>
      <c r="U115" s="58"/>
      <c r="V115" s="59"/>
      <c r="W115" s="60"/>
      <c r="X115" s="60"/>
      <c r="Y115" s="160" t="b">
        <v>0</v>
      </c>
      <c r="Z115" s="59"/>
    </row>
    <row r="116" spans="1:26" ht="15.75" customHeight="1" x14ac:dyDescent="0.3">
      <c r="A116" s="148"/>
      <c r="B116" s="37">
        <v>21</v>
      </c>
      <c r="C116" s="37">
        <f>IFERROR(VLOOKUP(B116, results!A:C, 2, FALSE), "")</f>
        <v>0</v>
      </c>
      <c r="D116" s="37" t="str">
        <f>IFERROR(VLOOKUP(B116, results!A:C, 3, FALSE), "")</f>
        <v>C</v>
      </c>
      <c r="E116" s="37"/>
      <c r="F116" s="37"/>
      <c r="G116" s="37"/>
      <c r="H116" s="37"/>
      <c r="I116" s="37"/>
      <c r="J116" s="37">
        <f>IF(L116&gt;L115,1,0)</f>
        <v>0</v>
      </c>
      <c r="K116" s="37">
        <f>IF(L116&lt;L115,1,0)</f>
        <v>0</v>
      </c>
      <c r="L116" s="37">
        <f>IF(E116&gt;E115,1,0)+IF(F116&gt;F115,1,0)+IF(G116&gt;G115,1,0)+IF(H116&gt;H115,1,0)+IF(I116&gt;I115,1,0)</f>
        <v>0</v>
      </c>
      <c r="M116" s="37">
        <f t="shared" si="0"/>
        <v>0</v>
      </c>
      <c r="N116" s="37">
        <f>L115</f>
        <v>0</v>
      </c>
      <c r="O116" s="37">
        <f t="shared" si="1"/>
        <v>0</v>
      </c>
      <c r="P116" s="37">
        <f t="shared" si="2"/>
        <v>0</v>
      </c>
      <c r="Q116" s="37">
        <f>COUNTIF(E115:I115,"&lt;&gt;") * 5 -SUM(E115:I115)</f>
        <v>0</v>
      </c>
      <c r="R116" s="37">
        <f t="shared" si="3"/>
        <v>0</v>
      </c>
      <c r="S116" s="37" t="s">
        <v>59</v>
      </c>
      <c r="T116" s="37" t="s">
        <v>59</v>
      </c>
      <c r="U116" s="38"/>
      <c r="V116" s="39"/>
      <c r="W116" s="40"/>
      <c r="X116" s="40"/>
      <c r="Y116" s="145"/>
      <c r="Z116" s="39"/>
    </row>
    <row r="117" spans="1:26" ht="15.75" customHeight="1" x14ac:dyDescent="0.3">
      <c r="A117" s="157">
        <v>60</v>
      </c>
      <c r="B117" s="57">
        <v>15</v>
      </c>
      <c r="C117" s="57">
        <f>IFERROR(VLOOKUP(B117, results!A:C, 2, FALSE), "")</f>
        <v>0</v>
      </c>
      <c r="D117" s="57" t="str">
        <f>IFERROR(VLOOKUP(B117, results!A:C, 3, FALSE), "")</f>
        <v>C</v>
      </c>
      <c r="E117" s="57"/>
      <c r="F117" s="57"/>
      <c r="G117" s="57"/>
      <c r="H117" s="57"/>
      <c r="I117" s="57"/>
      <c r="J117" s="57">
        <f>IF(L117&gt;L118,1,0)</f>
        <v>0</v>
      </c>
      <c r="K117" s="57">
        <f>IF(L117&lt;L118,1,0)</f>
        <v>0</v>
      </c>
      <c r="L117" s="57">
        <f>IF(E117&gt;E118,1,0)+IF(F117&gt;F118,1,0)+IF(G117&gt;G118,1,0)+IF(H117&gt;H118,1,0)+IF(I117&gt;I118,1,0)</f>
        <v>0</v>
      </c>
      <c r="M117" s="57">
        <f t="shared" si="0"/>
        <v>0</v>
      </c>
      <c r="N117" s="57">
        <f>L118</f>
        <v>0</v>
      </c>
      <c r="O117" s="57">
        <f t="shared" si="1"/>
        <v>0</v>
      </c>
      <c r="P117" s="57">
        <f t="shared" si="2"/>
        <v>0</v>
      </c>
      <c r="Q117" s="57">
        <f>COUNTIF(E118:I118,"&lt;&gt;") * 5 -SUM(E118:I118)</f>
        <v>0</v>
      </c>
      <c r="R117" s="57">
        <f t="shared" si="3"/>
        <v>0</v>
      </c>
      <c r="S117" s="57" t="s">
        <v>59</v>
      </c>
      <c r="T117" s="57" t="s">
        <v>59</v>
      </c>
      <c r="U117" s="58"/>
      <c r="V117" s="59"/>
      <c r="W117" s="60"/>
      <c r="X117" s="60"/>
      <c r="Y117" s="160" t="b">
        <v>0</v>
      </c>
      <c r="Z117" s="59"/>
    </row>
    <row r="118" spans="1:26" ht="15.75" customHeight="1" x14ac:dyDescent="0.3">
      <c r="A118" s="148"/>
      <c r="B118" s="37">
        <v>21</v>
      </c>
      <c r="C118" s="37">
        <f>IFERROR(VLOOKUP(B118, results!A:C, 2, FALSE), "")</f>
        <v>0</v>
      </c>
      <c r="D118" s="37" t="str">
        <f>IFERROR(VLOOKUP(B118, results!A:C, 3, FALSE), "")</f>
        <v>C</v>
      </c>
      <c r="E118" s="37"/>
      <c r="F118" s="37"/>
      <c r="G118" s="37"/>
      <c r="H118" s="37"/>
      <c r="I118" s="37"/>
      <c r="J118" s="37">
        <f>IF(L118&gt;L117,1,0)</f>
        <v>0</v>
      </c>
      <c r="K118" s="37">
        <f>IF(L118&lt;L117,1,0)</f>
        <v>0</v>
      </c>
      <c r="L118" s="37">
        <f>IF(E118&gt;E117,1,0)+IF(F118&gt;F117,1,0)+IF(G118&gt;G117,1,0)+IF(H118&gt;H117,1,0)+IF(I118&gt;I117,1,0)</f>
        <v>0</v>
      </c>
      <c r="M118" s="37">
        <f t="shared" si="0"/>
        <v>0</v>
      </c>
      <c r="N118" s="37">
        <f>L117</f>
        <v>0</v>
      </c>
      <c r="O118" s="37">
        <f t="shared" si="1"/>
        <v>0</v>
      </c>
      <c r="P118" s="37">
        <f t="shared" si="2"/>
        <v>0</v>
      </c>
      <c r="Q118" s="37">
        <f>COUNTIF(E117:I117,"&lt;&gt;") * 5 -SUM(E117:I117)</f>
        <v>0</v>
      </c>
      <c r="R118" s="37">
        <f t="shared" si="3"/>
        <v>0</v>
      </c>
      <c r="S118" s="37" t="s">
        <v>59</v>
      </c>
      <c r="T118" s="37" t="s">
        <v>59</v>
      </c>
      <c r="U118" s="38"/>
      <c r="V118" s="39"/>
      <c r="W118" s="40"/>
      <c r="X118" s="40"/>
      <c r="Y118" s="145"/>
      <c r="Z118" s="39"/>
    </row>
    <row r="119" spans="1:26" ht="14.25" customHeight="1" x14ac:dyDescent="0.3">
      <c r="A119" s="157">
        <v>61</v>
      </c>
      <c r="B119" s="57">
        <v>16</v>
      </c>
      <c r="C119" s="57">
        <f>IFERROR(VLOOKUP(B119, results!A:C, 2, FALSE), "")</f>
        <v>0</v>
      </c>
      <c r="D119" s="57" t="str">
        <f>IFERROR(VLOOKUP(B119, results!A:C, 3, FALSE), "")</f>
        <v>C</v>
      </c>
      <c r="E119" s="57"/>
      <c r="F119" s="57"/>
      <c r="G119" s="57"/>
      <c r="H119" s="57"/>
      <c r="I119" s="57"/>
      <c r="J119" s="57">
        <f>IF(L119&gt;L120,1,0)</f>
        <v>0</v>
      </c>
      <c r="K119" s="57">
        <f>IF(L119&lt;L120,1,0)</f>
        <v>0</v>
      </c>
      <c r="L119" s="57">
        <f>IF(E119&gt;E120,1,0)+IF(F119&gt;F120,1,0)+IF(G119&gt;G120,1,0)+IF(H119&gt;H120,1,0)+IF(I119&gt;I120,1,0)</f>
        <v>0</v>
      </c>
      <c r="M119" s="57">
        <f t="shared" si="0"/>
        <v>0</v>
      </c>
      <c r="N119" s="57">
        <f>L120</f>
        <v>0</v>
      </c>
      <c r="O119" s="57">
        <f t="shared" si="1"/>
        <v>0</v>
      </c>
      <c r="P119" s="57">
        <f t="shared" si="2"/>
        <v>0</v>
      </c>
      <c r="Q119" s="57">
        <f>COUNTIF(E120:I120,"&lt;&gt;") * 5 -SUM(E120:I120)</f>
        <v>0</v>
      </c>
      <c r="R119" s="57">
        <f t="shared" si="3"/>
        <v>0</v>
      </c>
      <c r="S119" s="57" t="s">
        <v>59</v>
      </c>
      <c r="T119" s="57" t="s">
        <v>59</v>
      </c>
      <c r="U119" s="58"/>
      <c r="V119" s="59"/>
      <c r="W119" s="60"/>
      <c r="X119" s="60"/>
      <c r="Y119" s="160" t="b">
        <v>0</v>
      </c>
      <c r="Z119" s="61"/>
    </row>
    <row r="120" spans="1:26" ht="14.25" customHeight="1" x14ac:dyDescent="0.3">
      <c r="A120" s="148"/>
      <c r="B120" s="37">
        <v>20</v>
      </c>
      <c r="C120" s="37">
        <f>IFERROR(VLOOKUP(B120, results!A:C, 2, FALSE), "")</f>
        <v>0</v>
      </c>
      <c r="D120" s="37" t="str">
        <f>IFERROR(VLOOKUP(B120, results!A:C, 3, FALSE), "")</f>
        <v>C</v>
      </c>
      <c r="E120" s="37"/>
      <c r="F120" s="37"/>
      <c r="G120" s="37"/>
      <c r="H120" s="37"/>
      <c r="I120" s="37"/>
      <c r="J120" s="37">
        <f>IF(L120&gt;L119,1,0)</f>
        <v>0</v>
      </c>
      <c r="K120" s="37">
        <f>IF(L120&lt;L119,1,0)</f>
        <v>0</v>
      </c>
      <c r="L120" s="37">
        <f>IF(E120&gt;E119,1,0)+IF(F120&gt;F119,1,0)+IF(G120&gt;G119,1,0)+IF(H120&gt;H119,1,0)+IF(I120&gt;I119,1,0)</f>
        <v>0</v>
      </c>
      <c r="M120" s="37">
        <f t="shared" si="0"/>
        <v>0</v>
      </c>
      <c r="N120" s="37">
        <f>L119</f>
        <v>0</v>
      </c>
      <c r="O120" s="37">
        <f t="shared" si="1"/>
        <v>0</v>
      </c>
      <c r="P120" s="37">
        <f t="shared" si="2"/>
        <v>0</v>
      </c>
      <c r="Q120" s="37">
        <f>COUNTIF(E119:I119,"&lt;&gt;") * 5 -SUM(E119:I119)</f>
        <v>0</v>
      </c>
      <c r="R120" s="37">
        <f t="shared" si="3"/>
        <v>0</v>
      </c>
      <c r="S120" s="37" t="s">
        <v>59</v>
      </c>
      <c r="T120" s="37" t="s">
        <v>59</v>
      </c>
      <c r="U120" s="38"/>
      <c r="V120" s="39"/>
      <c r="W120" s="40"/>
      <c r="X120" s="40"/>
      <c r="Y120" s="145"/>
      <c r="Z120" s="62"/>
    </row>
    <row r="121" spans="1:26" ht="14.25" customHeight="1" x14ac:dyDescent="0.3">
      <c r="A121" s="157">
        <v>62</v>
      </c>
      <c r="B121" s="57">
        <v>18</v>
      </c>
      <c r="C121" s="57">
        <f>IFERROR(VLOOKUP(B121, results!A:C, 2, FALSE), "")</f>
        <v>0</v>
      </c>
      <c r="D121" s="57" t="str">
        <f>IFERROR(VLOOKUP(B121, results!A:C, 3, FALSE), "")</f>
        <v>C</v>
      </c>
      <c r="E121" s="57"/>
      <c r="F121" s="57"/>
      <c r="G121" s="57"/>
      <c r="H121" s="57"/>
      <c r="I121" s="57"/>
      <c r="J121" s="57">
        <f>IF(L121&gt;L122,1,0)</f>
        <v>0</v>
      </c>
      <c r="K121" s="57">
        <f>IF(L121&lt;L122,1,0)</f>
        <v>0</v>
      </c>
      <c r="L121" s="57">
        <f>IF(E121&gt;E122,1,0)+IF(F121&gt;F122,1,0)+IF(G121&gt;G122,1,0)+IF(H121&gt;H122,1,0)+IF(I121&gt;I122,1,0)</f>
        <v>0</v>
      </c>
      <c r="M121" s="57">
        <f t="shared" si="0"/>
        <v>0</v>
      </c>
      <c r="N121" s="57">
        <f>L122</f>
        <v>0</v>
      </c>
      <c r="O121" s="57">
        <f t="shared" si="1"/>
        <v>0</v>
      </c>
      <c r="P121" s="57">
        <f t="shared" si="2"/>
        <v>0</v>
      </c>
      <c r="Q121" s="57">
        <f>COUNTIF(E122:I122,"&lt;&gt;") * 5 -SUM(E122:I122)</f>
        <v>0</v>
      </c>
      <c r="R121" s="57">
        <f t="shared" si="3"/>
        <v>0</v>
      </c>
      <c r="S121" s="57" t="s">
        <v>59</v>
      </c>
      <c r="T121" s="57" t="s">
        <v>59</v>
      </c>
      <c r="U121" s="58"/>
      <c r="V121" s="59"/>
      <c r="W121" s="60"/>
      <c r="X121" s="60"/>
      <c r="Y121" s="160" t="b">
        <v>0</v>
      </c>
      <c r="Z121" s="61"/>
    </row>
    <row r="122" spans="1:26" ht="14.25" customHeight="1" x14ac:dyDescent="0.3">
      <c r="A122" s="148"/>
      <c r="B122" s="37">
        <v>17</v>
      </c>
      <c r="C122" s="37">
        <f>IFERROR(VLOOKUP(B122, results!A:C, 2, FALSE), "")</f>
        <v>0</v>
      </c>
      <c r="D122" s="37" t="str">
        <f>IFERROR(VLOOKUP(B122, results!A:C, 3, FALSE), "")</f>
        <v>C</v>
      </c>
      <c r="E122" s="37"/>
      <c r="F122" s="37"/>
      <c r="G122" s="37"/>
      <c r="H122" s="37"/>
      <c r="I122" s="37"/>
      <c r="J122" s="37">
        <f>IF(L122&gt;L121,1,0)</f>
        <v>0</v>
      </c>
      <c r="K122" s="37">
        <f>IF(L122&lt;L121,1,0)</f>
        <v>0</v>
      </c>
      <c r="L122" s="37">
        <f>IF(E122&gt;E121,1,0)+IF(F122&gt;F121,1,0)+IF(G122&gt;G121,1,0)+IF(H122&gt;H121,1,0)+IF(I122&gt;I121,1,0)</f>
        <v>0</v>
      </c>
      <c r="M122" s="37">
        <f t="shared" si="0"/>
        <v>0</v>
      </c>
      <c r="N122" s="37">
        <f>L121</f>
        <v>0</v>
      </c>
      <c r="O122" s="37">
        <f t="shared" si="1"/>
        <v>0</v>
      </c>
      <c r="P122" s="37">
        <f t="shared" si="2"/>
        <v>0</v>
      </c>
      <c r="Q122" s="37">
        <f>COUNTIF(E121:I121,"&lt;&gt;") * 5 -SUM(E121:I121)</f>
        <v>0</v>
      </c>
      <c r="R122" s="37">
        <f t="shared" si="3"/>
        <v>0</v>
      </c>
      <c r="S122" s="37" t="s">
        <v>59</v>
      </c>
      <c r="T122" s="37" t="s">
        <v>59</v>
      </c>
      <c r="U122" s="38"/>
      <c r="V122" s="39"/>
      <c r="W122" s="40"/>
      <c r="X122" s="40"/>
      <c r="Y122" s="145"/>
      <c r="Z122" s="62"/>
    </row>
    <row r="123" spans="1:26" ht="14.25" customHeight="1" x14ac:dyDescent="0.3">
      <c r="A123" s="157">
        <v>63</v>
      </c>
      <c r="B123" s="57">
        <v>15</v>
      </c>
      <c r="C123" s="57">
        <f>IFERROR(VLOOKUP(B123, results!A:C, 2, FALSE), "")</f>
        <v>0</v>
      </c>
      <c r="D123" s="57" t="str">
        <f>IFERROR(VLOOKUP(B123, results!A:C, 3, FALSE), "")</f>
        <v>C</v>
      </c>
      <c r="E123" s="57"/>
      <c r="F123" s="57"/>
      <c r="G123" s="57"/>
      <c r="H123" s="57"/>
      <c r="I123" s="57"/>
      <c r="J123" s="57">
        <f>IF(L123&gt;L124,1,0)</f>
        <v>0</v>
      </c>
      <c r="K123" s="57">
        <f>IF(L123&lt;L124,1,0)</f>
        <v>0</v>
      </c>
      <c r="L123" s="57">
        <f>IF(E123&gt;E124,1,0)+IF(F123&gt;F124,1,0)+IF(G123&gt;G124,1,0)+IF(H123&gt;H124,1,0)+IF(I123&gt;I124,1,0)</f>
        <v>0</v>
      </c>
      <c r="M123" s="57">
        <f t="shared" si="0"/>
        <v>0</v>
      </c>
      <c r="N123" s="57">
        <f>L124</f>
        <v>0</v>
      </c>
      <c r="O123" s="57">
        <f t="shared" si="1"/>
        <v>0</v>
      </c>
      <c r="P123" s="57">
        <f t="shared" si="2"/>
        <v>0</v>
      </c>
      <c r="Q123" s="57">
        <f>COUNTIF(E124:I124,"&lt;&gt;") * 5 -SUM(E124:I124)</f>
        <v>0</v>
      </c>
      <c r="R123" s="57">
        <f t="shared" si="3"/>
        <v>0</v>
      </c>
      <c r="S123" s="57" t="s">
        <v>59</v>
      </c>
      <c r="T123" s="57" t="s">
        <v>59</v>
      </c>
      <c r="U123" s="58"/>
      <c r="V123" s="59"/>
      <c r="W123" s="60"/>
      <c r="X123" s="60"/>
      <c r="Y123" s="160" t="b">
        <v>0</v>
      </c>
      <c r="Z123" s="61"/>
    </row>
    <row r="124" spans="1:26" ht="14.25" customHeight="1" x14ac:dyDescent="0.3">
      <c r="A124" s="148"/>
      <c r="B124" s="37">
        <v>17</v>
      </c>
      <c r="C124" s="37">
        <f>IFERROR(VLOOKUP(B124, results!A:C, 2, FALSE), "")</f>
        <v>0</v>
      </c>
      <c r="D124" s="37" t="str">
        <f>IFERROR(VLOOKUP(B124, results!A:C, 3, FALSE), "")</f>
        <v>C</v>
      </c>
      <c r="E124" s="37"/>
      <c r="F124" s="37"/>
      <c r="G124" s="37"/>
      <c r="H124" s="37"/>
      <c r="I124" s="37"/>
      <c r="J124" s="37">
        <f>IF(L124&gt;L123,1,0)</f>
        <v>0</v>
      </c>
      <c r="K124" s="37">
        <f>IF(L124&lt;L123,1,0)</f>
        <v>0</v>
      </c>
      <c r="L124" s="37">
        <f>IF(E124&gt;E123,1,0)+IF(F124&gt;F123,1,0)+IF(G124&gt;G123,1,0)+IF(H124&gt;H123,1,0)+IF(I124&gt;I123,1,0)</f>
        <v>0</v>
      </c>
      <c r="M124" s="37">
        <f t="shared" si="0"/>
        <v>0</v>
      </c>
      <c r="N124" s="37">
        <f>L123</f>
        <v>0</v>
      </c>
      <c r="O124" s="37">
        <f t="shared" si="1"/>
        <v>0</v>
      </c>
      <c r="P124" s="37">
        <f t="shared" si="2"/>
        <v>0</v>
      </c>
      <c r="Q124" s="37">
        <f>COUNTIF(E123:I123,"&lt;&gt;") * 5 -SUM(E123:I123)</f>
        <v>0</v>
      </c>
      <c r="R124" s="37">
        <f t="shared" si="3"/>
        <v>0</v>
      </c>
      <c r="S124" s="37" t="s">
        <v>59</v>
      </c>
      <c r="T124" s="37" t="s">
        <v>59</v>
      </c>
      <c r="U124" s="38"/>
      <c r="V124" s="39"/>
      <c r="W124" s="40"/>
      <c r="X124" s="40"/>
      <c r="Y124" s="145"/>
      <c r="Z124" s="62"/>
    </row>
    <row r="125" spans="1:26" ht="14.25" customHeight="1" x14ac:dyDescent="0.3">
      <c r="A125" s="157">
        <v>64</v>
      </c>
      <c r="B125" s="57">
        <v>18</v>
      </c>
      <c r="C125" s="57">
        <f>IFERROR(VLOOKUP(B125, results!A:C, 2, FALSE), "")</f>
        <v>0</v>
      </c>
      <c r="D125" s="57" t="str">
        <f>IFERROR(VLOOKUP(B125, results!A:C, 3, FALSE), "")</f>
        <v>C</v>
      </c>
      <c r="E125" s="57"/>
      <c r="F125" s="57"/>
      <c r="G125" s="57"/>
      <c r="H125" s="57"/>
      <c r="I125" s="57"/>
      <c r="J125" s="57">
        <f>IF(L125&gt;L126,1,0)</f>
        <v>0</v>
      </c>
      <c r="K125" s="57">
        <f>IF(L125&lt;L126,1,0)</f>
        <v>0</v>
      </c>
      <c r="L125" s="57">
        <f>IF(E125&gt;E126,1,0)+IF(F125&gt;F126,1,0)+IF(G125&gt;G126,1,0)+IF(H125&gt;H126,1,0)+IF(I125&gt;I126,1,0)</f>
        <v>0</v>
      </c>
      <c r="M125" s="57">
        <f t="shared" si="0"/>
        <v>0</v>
      </c>
      <c r="N125" s="57">
        <f>L126</f>
        <v>0</v>
      </c>
      <c r="O125" s="57">
        <f t="shared" si="1"/>
        <v>0</v>
      </c>
      <c r="P125" s="57">
        <f t="shared" si="2"/>
        <v>0</v>
      </c>
      <c r="Q125" s="57">
        <f>COUNTIF(E126:I126,"&lt;&gt;") * 5 -SUM(E126:I126)</f>
        <v>0</v>
      </c>
      <c r="R125" s="57">
        <f t="shared" si="3"/>
        <v>0</v>
      </c>
      <c r="S125" s="57" t="s">
        <v>59</v>
      </c>
      <c r="T125" s="57" t="s">
        <v>59</v>
      </c>
      <c r="U125" s="58"/>
      <c r="V125" s="59"/>
      <c r="W125" s="60"/>
      <c r="X125" s="60"/>
      <c r="Y125" s="160" t="b">
        <v>0</v>
      </c>
      <c r="Z125" s="61"/>
    </row>
    <row r="126" spans="1:26" ht="14.25" customHeight="1" x14ac:dyDescent="0.3">
      <c r="A126" s="148"/>
      <c r="B126" s="37">
        <v>21</v>
      </c>
      <c r="C126" s="37">
        <f>IFERROR(VLOOKUP(B126, results!A:C, 2, FALSE), "")</f>
        <v>0</v>
      </c>
      <c r="D126" s="37" t="str">
        <f>IFERROR(VLOOKUP(B126, results!A:C, 3, FALSE), "")</f>
        <v>C</v>
      </c>
      <c r="E126" s="37"/>
      <c r="F126" s="37"/>
      <c r="G126" s="37"/>
      <c r="H126" s="37"/>
      <c r="I126" s="37"/>
      <c r="J126" s="37">
        <f>IF(L126&gt;L125,1,0)</f>
        <v>0</v>
      </c>
      <c r="K126" s="37">
        <f>IF(L126&lt;L125,1,0)</f>
        <v>0</v>
      </c>
      <c r="L126" s="37">
        <f>IF(E126&gt;E125,1,0)+IF(F126&gt;F125,1,0)+IF(G126&gt;G125,1,0)+IF(H126&gt;H125,1,0)+IF(I126&gt;I125,1,0)</f>
        <v>0</v>
      </c>
      <c r="M126" s="37">
        <f t="shared" si="0"/>
        <v>0</v>
      </c>
      <c r="N126" s="37">
        <f>L125</f>
        <v>0</v>
      </c>
      <c r="O126" s="37">
        <f t="shared" si="1"/>
        <v>0</v>
      </c>
      <c r="P126" s="37">
        <f t="shared" si="2"/>
        <v>0</v>
      </c>
      <c r="Q126" s="37">
        <f>COUNTIF(E125:I125,"&lt;&gt;") * 5 -SUM(E125:I125)</f>
        <v>0</v>
      </c>
      <c r="R126" s="37">
        <f t="shared" si="3"/>
        <v>0</v>
      </c>
      <c r="S126" s="37" t="s">
        <v>59</v>
      </c>
      <c r="T126" s="37" t="s">
        <v>59</v>
      </c>
      <c r="U126" s="38"/>
      <c r="V126" s="39"/>
      <c r="W126" s="40"/>
      <c r="X126" s="40"/>
      <c r="Y126" s="145"/>
      <c r="Z126" s="62"/>
    </row>
    <row r="127" spans="1:26" ht="14.25" customHeight="1" x14ac:dyDescent="0.3">
      <c r="A127" s="157">
        <v>65</v>
      </c>
      <c r="B127" s="57">
        <v>19</v>
      </c>
      <c r="C127" s="57">
        <f>IFERROR(VLOOKUP(B127, results!A:C, 2, FALSE), "")</f>
        <v>0</v>
      </c>
      <c r="D127" s="57" t="str">
        <f>IFERROR(VLOOKUP(B127, results!A:C, 3, FALSE), "")</f>
        <v>C</v>
      </c>
      <c r="E127" s="57"/>
      <c r="F127" s="57"/>
      <c r="G127" s="57"/>
      <c r="H127" s="57"/>
      <c r="I127" s="57"/>
      <c r="J127" s="57">
        <f>IF(L127&gt;L128,1,0)</f>
        <v>0</v>
      </c>
      <c r="K127" s="57">
        <f>IF(L127&lt;L128,1,0)</f>
        <v>0</v>
      </c>
      <c r="L127" s="57">
        <f>IF(E127&gt;E128,1,0)+IF(F127&gt;F128,1,0)+IF(G127&gt;G128,1,0)+IF(H127&gt;H128,1,0)+IF(I127&gt;I128,1,0)</f>
        <v>0</v>
      </c>
      <c r="M127" s="57">
        <f t="shared" si="0"/>
        <v>0</v>
      </c>
      <c r="N127" s="57">
        <f>L128</f>
        <v>0</v>
      </c>
      <c r="O127" s="57">
        <f t="shared" si="1"/>
        <v>0</v>
      </c>
      <c r="P127" s="57">
        <f t="shared" si="2"/>
        <v>0</v>
      </c>
      <c r="Q127" s="57">
        <f>COUNTIF(E128:I128,"&lt;&gt;") * 5 -SUM(E128:I128)</f>
        <v>0</v>
      </c>
      <c r="R127" s="57">
        <f t="shared" si="3"/>
        <v>0</v>
      </c>
      <c r="S127" s="57" t="s">
        <v>59</v>
      </c>
      <c r="T127" s="57" t="s">
        <v>59</v>
      </c>
      <c r="U127" s="58"/>
      <c r="V127" s="59"/>
      <c r="W127" s="60"/>
      <c r="X127" s="60"/>
      <c r="Y127" s="160" t="b">
        <v>0</v>
      </c>
      <c r="Z127" s="61"/>
    </row>
    <row r="128" spans="1:26" ht="14.25" customHeight="1" x14ac:dyDescent="0.3">
      <c r="A128" s="148"/>
      <c r="B128" s="37">
        <v>20</v>
      </c>
      <c r="C128" s="37">
        <f>IFERROR(VLOOKUP(B128, results!A:C, 2, FALSE), "")</f>
        <v>0</v>
      </c>
      <c r="D128" s="37" t="str">
        <f>IFERROR(VLOOKUP(B128, results!A:C, 3, FALSE), "")</f>
        <v>C</v>
      </c>
      <c r="E128" s="37"/>
      <c r="F128" s="37"/>
      <c r="G128" s="37"/>
      <c r="H128" s="37"/>
      <c r="I128" s="37"/>
      <c r="J128" s="37">
        <f>IF(L128&gt;L127,1,0)</f>
        <v>0</v>
      </c>
      <c r="K128" s="37">
        <f>IF(L128&lt;L127,1,0)</f>
        <v>0</v>
      </c>
      <c r="L128" s="37">
        <f>IF(E128&gt;E127,1,0)+IF(F128&gt;F127,1,0)+IF(G128&gt;G127,1,0)+IF(H128&gt;H127,1,0)+IF(I128&gt;I127,1,0)</f>
        <v>0</v>
      </c>
      <c r="M128" s="37">
        <f t="shared" si="0"/>
        <v>0</v>
      </c>
      <c r="N128" s="37">
        <f>L127</f>
        <v>0</v>
      </c>
      <c r="O128" s="37">
        <f t="shared" si="1"/>
        <v>0</v>
      </c>
      <c r="P128" s="37">
        <f t="shared" si="2"/>
        <v>0</v>
      </c>
      <c r="Q128" s="37">
        <f>COUNTIF(E127:I127,"&lt;&gt;") * 5 -SUM(E127:I127)</f>
        <v>0</v>
      </c>
      <c r="R128" s="37">
        <f t="shared" si="3"/>
        <v>0</v>
      </c>
      <c r="S128" s="37" t="s">
        <v>59</v>
      </c>
      <c r="T128" s="37" t="s">
        <v>59</v>
      </c>
      <c r="U128" s="38"/>
      <c r="V128" s="39"/>
      <c r="W128" s="40"/>
      <c r="X128" s="40"/>
      <c r="Y128" s="145"/>
      <c r="Z128" s="62"/>
    </row>
    <row r="129" spans="1:26" ht="14.25" customHeight="1" x14ac:dyDescent="0.3">
      <c r="A129" s="152">
        <v>66</v>
      </c>
      <c r="B129" s="63">
        <v>22</v>
      </c>
      <c r="C129" s="63">
        <f>IFERROR(VLOOKUP(B129, results!A:C, 2, FALSE), "")</f>
        <v>0</v>
      </c>
      <c r="D129" s="63" t="str">
        <f>IFERROR(VLOOKUP(B129, results!A:C, 3, FALSE), "")</f>
        <v>D</v>
      </c>
      <c r="E129" s="63"/>
      <c r="F129" s="63"/>
      <c r="G129" s="63"/>
      <c r="H129" s="63"/>
      <c r="I129" s="63"/>
      <c r="J129" s="63">
        <f>IF(L129&gt;L130,1,0)</f>
        <v>0</v>
      </c>
      <c r="K129" s="63">
        <f>IF(L129&lt;L130,1,0)</f>
        <v>0</v>
      </c>
      <c r="L129" s="63">
        <f>IF(E129&gt;E130,1,0)+IF(F129&gt;F130,1,0)+IF(G129&gt;G130,1,0)+IF(H129&gt;H130,1,0)+IF(I129&gt;I130,1,0)</f>
        <v>0</v>
      </c>
      <c r="M129" s="63">
        <f t="shared" si="0"/>
        <v>0</v>
      </c>
      <c r="N129" s="63">
        <f>L130</f>
        <v>0</v>
      </c>
      <c r="O129" s="63">
        <f t="shared" si="1"/>
        <v>0</v>
      </c>
      <c r="P129" s="63">
        <f t="shared" si="2"/>
        <v>0</v>
      </c>
      <c r="Q129" s="63">
        <f>COUNTIF(E130:I130,"&lt;&gt;") * 5 -SUM(E130:I130)</f>
        <v>0</v>
      </c>
      <c r="R129" s="63">
        <f t="shared" si="3"/>
        <v>0</v>
      </c>
      <c r="S129" s="63" t="s">
        <v>59</v>
      </c>
      <c r="T129" s="63" t="s">
        <v>59</v>
      </c>
      <c r="U129" s="64"/>
      <c r="V129" s="65"/>
      <c r="W129" s="66"/>
      <c r="X129" s="66"/>
      <c r="Y129" s="161" t="b">
        <v>0</v>
      </c>
      <c r="Z129" s="67"/>
    </row>
    <row r="130" spans="1:26" ht="14.25" customHeight="1" x14ac:dyDescent="0.3">
      <c r="A130" s="148"/>
      <c r="B130" s="37">
        <v>23</v>
      </c>
      <c r="C130" s="37">
        <f>IFERROR(VLOOKUP(B130, results!A:C, 2, FALSE), "")</f>
        <v>0</v>
      </c>
      <c r="D130" s="37" t="str">
        <f>IFERROR(VLOOKUP(B130, results!A:C, 3, FALSE), "")</f>
        <v>D</v>
      </c>
      <c r="E130" s="37"/>
      <c r="F130" s="37"/>
      <c r="G130" s="37"/>
      <c r="H130" s="37"/>
      <c r="I130" s="37"/>
      <c r="J130" s="37">
        <f>IF(L130&gt;L129,1,0)</f>
        <v>0</v>
      </c>
      <c r="K130" s="37">
        <f>IF(L130&lt;L129,1,0)</f>
        <v>0</v>
      </c>
      <c r="L130" s="37">
        <f>IF(E130&gt;E129,1,0)+IF(F130&gt;F129,1,0)+IF(G130&gt;G129,1,0)+IF(H130&gt;H129,1,0)+IF(I130&gt;I129,1,0)</f>
        <v>0</v>
      </c>
      <c r="M130" s="37">
        <f t="shared" si="0"/>
        <v>0</v>
      </c>
      <c r="N130" s="37">
        <f>L129</f>
        <v>0</v>
      </c>
      <c r="O130" s="37">
        <f t="shared" si="1"/>
        <v>0</v>
      </c>
      <c r="P130" s="37">
        <f t="shared" si="2"/>
        <v>0</v>
      </c>
      <c r="Q130" s="37">
        <f>COUNTIF(E129:I129,"&lt;&gt;") * 5 -SUM(E129:I129)</f>
        <v>0</v>
      </c>
      <c r="R130" s="37">
        <f t="shared" si="3"/>
        <v>0</v>
      </c>
      <c r="S130" s="37" t="s">
        <v>59</v>
      </c>
      <c r="T130" s="37" t="s">
        <v>59</v>
      </c>
      <c r="U130" s="38"/>
      <c r="V130" s="39"/>
      <c r="W130" s="40"/>
      <c r="X130" s="40"/>
      <c r="Y130" s="145"/>
      <c r="Z130" s="62"/>
    </row>
    <row r="131" spans="1:26" ht="14.25" customHeight="1" x14ac:dyDescent="0.3">
      <c r="A131" s="153">
        <v>67</v>
      </c>
      <c r="B131" s="68">
        <v>24</v>
      </c>
      <c r="C131" s="68">
        <f>IFERROR(VLOOKUP(B131, results!A:C, 2, FALSE), "")</f>
        <v>0</v>
      </c>
      <c r="D131" s="68" t="str">
        <f>IFERROR(VLOOKUP(B131, results!A:C, 3, FALSE), "")</f>
        <v>D</v>
      </c>
      <c r="E131" s="68"/>
      <c r="F131" s="68"/>
      <c r="G131" s="68"/>
      <c r="H131" s="68"/>
      <c r="I131" s="68"/>
      <c r="J131" s="68">
        <f>IF(L131&gt;L132,1,0)</f>
        <v>0</v>
      </c>
      <c r="K131" s="68">
        <f>IF(L131&lt;L132,1,0)</f>
        <v>0</v>
      </c>
      <c r="L131" s="68">
        <f>IF(E131&gt;E132,1,0)+IF(F131&gt;F132,1,0)+IF(G131&gt;G132,1,0)+IF(H131&gt;H132,1,0)+IF(I131&gt;I132,1,0)</f>
        <v>0</v>
      </c>
      <c r="M131" s="68">
        <f t="shared" si="0"/>
        <v>0</v>
      </c>
      <c r="N131" s="68">
        <f>L132</f>
        <v>0</v>
      </c>
      <c r="O131" s="68">
        <f t="shared" si="1"/>
        <v>0</v>
      </c>
      <c r="P131" s="68">
        <f t="shared" si="2"/>
        <v>0</v>
      </c>
      <c r="Q131" s="68">
        <f>COUNTIF(E132:I132,"&lt;&gt;") * 5 -SUM(E132:I132)</f>
        <v>0</v>
      </c>
      <c r="R131" s="68">
        <f t="shared" si="3"/>
        <v>0</v>
      </c>
      <c r="S131" s="68" t="s">
        <v>59</v>
      </c>
      <c r="T131" s="68" t="s">
        <v>59</v>
      </c>
      <c r="U131" s="69"/>
      <c r="V131" s="70"/>
      <c r="W131" s="71"/>
      <c r="X131" s="71"/>
      <c r="Y131" s="158" t="b">
        <v>0</v>
      </c>
      <c r="Z131" s="72"/>
    </row>
    <row r="132" spans="1:26" ht="14.25" customHeight="1" x14ac:dyDescent="0.3">
      <c r="A132" s="148"/>
      <c r="B132" s="37">
        <v>25</v>
      </c>
      <c r="C132" s="37">
        <f>IFERROR(VLOOKUP(B132, results!A:C, 2, FALSE), "")</f>
        <v>0</v>
      </c>
      <c r="D132" s="37" t="str">
        <f>IFERROR(VLOOKUP(B132, results!A:C, 3, FALSE), "")</f>
        <v>D</v>
      </c>
      <c r="E132" s="37"/>
      <c r="F132" s="37"/>
      <c r="G132" s="37"/>
      <c r="H132" s="37"/>
      <c r="I132" s="37"/>
      <c r="J132" s="37">
        <f>IF(L132&gt;L131,1,0)</f>
        <v>0</v>
      </c>
      <c r="K132" s="37">
        <f>IF(L132&lt;L131,1,0)</f>
        <v>0</v>
      </c>
      <c r="L132" s="37">
        <f>IF(E132&gt;E131,1,0)+IF(F132&gt;F131,1,0)+IF(G132&gt;G131,1,0)+IF(H132&gt;H131,1,0)+IF(I132&gt;I131,1,0)</f>
        <v>0</v>
      </c>
      <c r="M132" s="37">
        <f t="shared" si="0"/>
        <v>0</v>
      </c>
      <c r="N132" s="37">
        <f>L131</f>
        <v>0</v>
      </c>
      <c r="O132" s="37">
        <f t="shared" si="1"/>
        <v>0</v>
      </c>
      <c r="P132" s="37">
        <f t="shared" si="2"/>
        <v>0</v>
      </c>
      <c r="Q132" s="37">
        <f>COUNTIF(E131:I131,"&lt;&gt;") * 5 -SUM(E131:I131)</f>
        <v>0</v>
      </c>
      <c r="R132" s="37">
        <f t="shared" si="3"/>
        <v>0</v>
      </c>
      <c r="S132" s="37" t="s">
        <v>59</v>
      </c>
      <c r="T132" s="37" t="s">
        <v>59</v>
      </c>
      <c r="U132" s="38"/>
      <c r="V132" s="39"/>
      <c r="W132" s="40"/>
      <c r="X132" s="40"/>
      <c r="Y132" s="145"/>
      <c r="Z132" s="62"/>
    </row>
    <row r="133" spans="1:26" ht="14.25" customHeight="1" x14ac:dyDescent="0.3">
      <c r="A133" s="153">
        <v>68</v>
      </c>
      <c r="B133" s="68">
        <v>26</v>
      </c>
      <c r="C133" s="68">
        <f>IFERROR(VLOOKUP(B133, results!A:C, 2, FALSE), "")</f>
        <v>0</v>
      </c>
      <c r="D133" s="68" t="str">
        <f>IFERROR(VLOOKUP(B133, results!A:C, 3, FALSE), "")</f>
        <v>D</v>
      </c>
      <c r="E133" s="68"/>
      <c r="F133" s="68"/>
      <c r="G133" s="68"/>
      <c r="H133" s="68"/>
      <c r="I133" s="68"/>
      <c r="J133" s="68">
        <f>IF(L133&gt;L134,1,0)</f>
        <v>0</v>
      </c>
      <c r="K133" s="68">
        <f>IF(L133&lt;L134,1,0)</f>
        <v>0</v>
      </c>
      <c r="L133" s="68">
        <f>IF(E133&gt;E134,1,0)+IF(F133&gt;F134,1,0)+IF(G133&gt;G134,1,0)+IF(H133&gt;H134,1,0)+IF(I133&gt;I134,1,0)</f>
        <v>0</v>
      </c>
      <c r="M133" s="68">
        <f t="shared" si="0"/>
        <v>0</v>
      </c>
      <c r="N133" s="68">
        <f>L134</f>
        <v>0</v>
      </c>
      <c r="O133" s="68">
        <f t="shared" si="1"/>
        <v>0</v>
      </c>
      <c r="P133" s="68">
        <f t="shared" si="2"/>
        <v>0</v>
      </c>
      <c r="Q133" s="68">
        <f>COUNTIF(E134:I134,"&lt;&gt;") * 5 -SUM(E134:I134)</f>
        <v>0</v>
      </c>
      <c r="R133" s="68">
        <f t="shared" si="3"/>
        <v>0</v>
      </c>
      <c r="S133" s="68" t="s">
        <v>59</v>
      </c>
      <c r="T133" s="68" t="s">
        <v>59</v>
      </c>
      <c r="U133" s="69"/>
      <c r="V133" s="70"/>
      <c r="W133" s="71"/>
      <c r="X133" s="71"/>
      <c r="Y133" s="158" t="b">
        <v>0</v>
      </c>
      <c r="Z133" s="72"/>
    </row>
    <row r="134" spans="1:26" ht="14.25" customHeight="1" x14ac:dyDescent="0.3">
      <c r="A134" s="148"/>
      <c r="B134" s="37">
        <v>27</v>
      </c>
      <c r="C134" s="37">
        <f>IFERROR(VLOOKUP(B134, results!A:C, 2, FALSE), "")</f>
        <v>0</v>
      </c>
      <c r="D134" s="37" t="str">
        <f>IFERROR(VLOOKUP(B134, results!A:C, 3, FALSE), "")</f>
        <v>D</v>
      </c>
      <c r="E134" s="37"/>
      <c r="F134" s="37"/>
      <c r="G134" s="37"/>
      <c r="H134" s="37"/>
      <c r="I134" s="37"/>
      <c r="J134" s="37">
        <f>IF(L134&gt;L133,1,0)</f>
        <v>0</v>
      </c>
      <c r="K134" s="37">
        <f>IF(L134&lt;L133,1,0)</f>
        <v>0</v>
      </c>
      <c r="L134" s="37">
        <f>IF(E134&gt;E133,1,0)+IF(F134&gt;F133,1,0)+IF(G134&gt;G133,1,0)+IF(H134&gt;H133,1,0)+IF(I134&gt;I133,1,0)</f>
        <v>0</v>
      </c>
      <c r="M134" s="37">
        <f t="shared" si="0"/>
        <v>0</v>
      </c>
      <c r="N134" s="37">
        <f>L133</f>
        <v>0</v>
      </c>
      <c r="O134" s="37">
        <f t="shared" si="1"/>
        <v>0</v>
      </c>
      <c r="P134" s="37">
        <f t="shared" si="2"/>
        <v>0</v>
      </c>
      <c r="Q134" s="37">
        <f>COUNTIF(E133:I133,"&lt;&gt;") * 5 -SUM(E133:I133)</f>
        <v>0</v>
      </c>
      <c r="R134" s="37">
        <f t="shared" si="3"/>
        <v>0</v>
      </c>
      <c r="S134" s="37" t="s">
        <v>59</v>
      </c>
      <c r="T134" s="37" t="s">
        <v>59</v>
      </c>
      <c r="U134" s="38"/>
      <c r="V134" s="39"/>
      <c r="W134" s="40"/>
      <c r="X134" s="40"/>
      <c r="Y134" s="145"/>
      <c r="Z134" s="62"/>
    </row>
    <row r="135" spans="1:26" ht="14.25" customHeight="1" x14ac:dyDescent="0.3">
      <c r="A135" s="153">
        <v>69</v>
      </c>
      <c r="B135" s="68">
        <v>22</v>
      </c>
      <c r="C135" s="68">
        <f>IFERROR(VLOOKUP(B135, results!A:C, 2, FALSE), "")</f>
        <v>0</v>
      </c>
      <c r="D135" s="68" t="str">
        <f>IFERROR(VLOOKUP(B135, results!A:C, 3, FALSE), "")</f>
        <v>D</v>
      </c>
      <c r="E135" s="68"/>
      <c r="F135" s="68"/>
      <c r="G135" s="68"/>
      <c r="H135" s="68"/>
      <c r="I135" s="68"/>
      <c r="J135" s="68">
        <f>IF(L135&gt;L136,1,0)</f>
        <v>0</v>
      </c>
      <c r="K135" s="68">
        <f>IF(L135&lt;L136,1,0)</f>
        <v>0</v>
      </c>
      <c r="L135" s="68">
        <f>IF(E135&gt;E136,1,0)+IF(F135&gt;F136,1,0)+IF(G135&gt;G136,1,0)+IF(H135&gt;H136,1,0)+IF(I135&gt;I136,1,0)</f>
        <v>0</v>
      </c>
      <c r="M135" s="68">
        <f t="shared" si="0"/>
        <v>0</v>
      </c>
      <c r="N135" s="68">
        <f>L136</f>
        <v>0</v>
      </c>
      <c r="O135" s="68">
        <f t="shared" si="1"/>
        <v>0</v>
      </c>
      <c r="P135" s="68">
        <f t="shared" si="2"/>
        <v>0</v>
      </c>
      <c r="Q135" s="68">
        <f>COUNTIF(E136:I136,"&lt;&gt;") * 5 -SUM(E136:I136)</f>
        <v>0</v>
      </c>
      <c r="R135" s="68">
        <f t="shared" si="3"/>
        <v>0</v>
      </c>
      <c r="S135" s="68" t="s">
        <v>59</v>
      </c>
      <c r="T135" s="68" t="s">
        <v>59</v>
      </c>
      <c r="U135" s="69"/>
      <c r="V135" s="70"/>
      <c r="W135" s="71"/>
      <c r="X135" s="71"/>
      <c r="Y135" s="158" t="b">
        <v>0</v>
      </c>
      <c r="Z135" s="72"/>
    </row>
    <row r="136" spans="1:26" ht="14.25" customHeight="1" x14ac:dyDescent="0.3">
      <c r="A136" s="148"/>
      <c r="B136" s="37">
        <v>24</v>
      </c>
      <c r="C136" s="37">
        <f>IFERROR(VLOOKUP(B136, results!A:C, 2, FALSE), "")</f>
        <v>0</v>
      </c>
      <c r="D136" s="37" t="str">
        <f>IFERROR(VLOOKUP(B136, results!A:C, 3, FALSE), "")</f>
        <v>D</v>
      </c>
      <c r="E136" s="37"/>
      <c r="F136" s="37"/>
      <c r="G136" s="37"/>
      <c r="H136" s="37"/>
      <c r="I136" s="37"/>
      <c r="J136" s="37">
        <f>IF(L136&gt;L135,1,0)</f>
        <v>0</v>
      </c>
      <c r="K136" s="37">
        <f>IF(L136&lt;L135,1,0)</f>
        <v>0</v>
      </c>
      <c r="L136" s="37">
        <f>IF(E136&gt;E135,1,0)+IF(F136&gt;F135,1,0)+IF(G136&gt;G135,1,0)+IF(H136&gt;H135,1,0)+IF(I136&gt;I135,1,0)</f>
        <v>0</v>
      </c>
      <c r="M136" s="37">
        <f t="shared" si="0"/>
        <v>0</v>
      </c>
      <c r="N136" s="37">
        <f>L135</f>
        <v>0</v>
      </c>
      <c r="O136" s="37">
        <f t="shared" si="1"/>
        <v>0</v>
      </c>
      <c r="P136" s="37">
        <f t="shared" si="2"/>
        <v>0</v>
      </c>
      <c r="Q136" s="37">
        <f>COUNTIF(E135:I135,"&lt;&gt;") * 5 -SUM(E135:I135)</f>
        <v>0</v>
      </c>
      <c r="R136" s="37">
        <f t="shared" si="3"/>
        <v>0</v>
      </c>
      <c r="S136" s="37" t="s">
        <v>59</v>
      </c>
      <c r="T136" s="37" t="s">
        <v>59</v>
      </c>
      <c r="U136" s="38"/>
      <c r="V136" s="39"/>
      <c r="W136" s="40"/>
      <c r="X136" s="40"/>
      <c r="Y136" s="145"/>
      <c r="Z136" s="62"/>
    </row>
    <row r="137" spans="1:26" ht="14.25" customHeight="1" x14ac:dyDescent="0.3">
      <c r="A137" s="153">
        <v>70</v>
      </c>
      <c r="B137" s="68">
        <v>23</v>
      </c>
      <c r="C137" s="68">
        <f>IFERROR(VLOOKUP(B137, results!A:C, 2, FALSE), "")</f>
        <v>0</v>
      </c>
      <c r="D137" s="68" t="str">
        <f>IFERROR(VLOOKUP(B137, results!A:C, 3, FALSE), "")</f>
        <v>D</v>
      </c>
      <c r="E137" s="68"/>
      <c r="F137" s="68"/>
      <c r="G137" s="68"/>
      <c r="H137" s="68"/>
      <c r="I137" s="68"/>
      <c r="J137" s="68">
        <f>IF(L137&gt;L138,1,0)</f>
        <v>0</v>
      </c>
      <c r="K137" s="68">
        <f>IF(L137&lt;L138,1,0)</f>
        <v>0</v>
      </c>
      <c r="L137" s="68">
        <f>IF(E137&gt;E138,1,0)+IF(F137&gt;F138,1,0)+IF(G137&gt;G138,1,0)+IF(H137&gt;H138,1,0)+IF(I137&gt;I138,1,0)</f>
        <v>0</v>
      </c>
      <c r="M137" s="68">
        <f t="shared" si="0"/>
        <v>0</v>
      </c>
      <c r="N137" s="68">
        <f>L138</f>
        <v>0</v>
      </c>
      <c r="O137" s="68">
        <f t="shared" si="1"/>
        <v>0</v>
      </c>
      <c r="P137" s="68">
        <f t="shared" si="2"/>
        <v>0</v>
      </c>
      <c r="Q137" s="68">
        <f>COUNTIF(E138:I138,"&lt;&gt;") * 5 -SUM(E138:I138)</f>
        <v>0</v>
      </c>
      <c r="R137" s="68">
        <f t="shared" si="3"/>
        <v>0</v>
      </c>
      <c r="S137" s="68" t="s">
        <v>59</v>
      </c>
      <c r="T137" s="68" t="s">
        <v>59</v>
      </c>
      <c r="U137" s="69"/>
      <c r="V137" s="70"/>
      <c r="W137" s="71"/>
      <c r="X137" s="71"/>
      <c r="Y137" s="158" t="b">
        <v>0</v>
      </c>
      <c r="Z137" s="72"/>
    </row>
    <row r="138" spans="1:26" ht="14.25" customHeight="1" x14ac:dyDescent="0.3">
      <c r="A138" s="148"/>
      <c r="B138" s="37">
        <v>26</v>
      </c>
      <c r="C138" s="37">
        <f>IFERROR(VLOOKUP(B138, results!A:C, 2, FALSE), "")</f>
        <v>0</v>
      </c>
      <c r="D138" s="37" t="str">
        <f>IFERROR(VLOOKUP(B138, results!A:C, 3, FALSE), "")</f>
        <v>D</v>
      </c>
      <c r="E138" s="37"/>
      <c r="F138" s="37"/>
      <c r="G138" s="37"/>
      <c r="H138" s="37"/>
      <c r="I138" s="37"/>
      <c r="J138" s="37">
        <f>IF(L138&gt;L137,1,0)</f>
        <v>0</v>
      </c>
      <c r="K138" s="37">
        <f>IF(L138&lt;L137,1,0)</f>
        <v>0</v>
      </c>
      <c r="L138" s="37">
        <f>IF(E138&gt;E137,1,0)+IF(F138&gt;F137,1,0)+IF(G138&gt;G137,1,0)+IF(H138&gt;H137,1,0)+IF(I138&gt;I137,1,0)</f>
        <v>0</v>
      </c>
      <c r="M138" s="37">
        <f t="shared" si="0"/>
        <v>0</v>
      </c>
      <c r="N138" s="37">
        <f>L137</f>
        <v>0</v>
      </c>
      <c r="O138" s="37">
        <f t="shared" si="1"/>
        <v>0</v>
      </c>
      <c r="P138" s="37">
        <f t="shared" si="2"/>
        <v>0</v>
      </c>
      <c r="Q138" s="37">
        <f>COUNTIF(E137:I137,"&lt;&gt;") * 5 -SUM(E137:I137)</f>
        <v>0</v>
      </c>
      <c r="R138" s="37">
        <f t="shared" si="3"/>
        <v>0</v>
      </c>
      <c r="S138" s="37" t="s">
        <v>59</v>
      </c>
      <c r="T138" s="37" t="s">
        <v>59</v>
      </c>
      <c r="U138" s="38"/>
      <c r="V138" s="39"/>
      <c r="W138" s="40"/>
      <c r="X138" s="40"/>
      <c r="Y138" s="145"/>
      <c r="Z138" s="62"/>
    </row>
    <row r="139" spans="1:26" ht="14.25" customHeight="1" x14ac:dyDescent="0.3">
      <c r="A139" s="153">
        <v>71</v>
      </c>
      <c r="B139" s="68">
        <v>25</v>
      </c>
      <c r="C139" s="68">
        <f>IFERROR(VLOOKUP(B139, results!A:C, 2, FALSE), "")</f>
        <v>0</v>
      </c>
      <c r="D139" s="68" t="str">
        <f>IFERROR(VLOOKUP(B139, results!A:C, 3, FALSE), "")</f>
        <v>D</v>
      </c>
      <c r="E139" s="68"/>
      <c r="F139" s="68"/>
      <c r="G139" s="68"/>
      <c r="H139" s="68"/>
      <c r="I139" s="68"/>
      <c r="J139" s="68">
        <f>IF(L139&gt;L140,1,0)</f>
        <v>0</v>
      </c>
      <c r="K139" s="68">
        <f>IF(L139&lt;L140,1,0)</f>
        <v>0</v>
      </c>
      <c r="L139" s="68">
        <f>IF(E139&gt;E140,1,0)+IF(F139&gt;F140,1,0)+IF(G139&gt;G140,1,0)+IF(H139&gt;H140,1,0)+IF(I139&gt;I140,1,0)</f>
        <v>0</v>
      </c>
      <c r="M139" s="68">
        <f t="shared" si="0"/>
        <v>0</v>
      </c>
      <c r="N139" s="68">
        <f>L140</f>
        <v>0</v>
      </c>
      <c r="O139" s="68">
        <f t="shared" si="1"/>
        <v>0</v>
      </c>
      <c r="P139" s="68">
        <f t="shared" si="2"/>
        <v>0</v>
      </c>
      <c r="Q139" s="68">
        <f>COUNTIF(E140:I140,"&lt;&gt;") * 5 -SUM(E140:I140)</f>
        <v>0</v>
      </c>
      <c r="R139" s="68">
        <f t="shared" si="3"/>
        <v>0</v>
      </c>
      <c r="S139" s="68" t="s">
        <v>59</v>
      </c>
      <c r="T139" s="68" t="s">
        <v>59</v>
      </c>
      <c r="U139" s="69"/>
      <c r="V139" s="70"/>
      <c r="W139" s="71"/>
      <c r="X139" s="71"/>
      <c r="Y139" s="158" t="b">
        <v>0</v>
      </c>
      <c r="Z139" s="72"/>
    </row>
    <row r="140" spans="1:26" ht="14.25" customHeight="1" x14ac:dyDescent="0.3">
      <c r="A140" s="148"/>
      <c r="B140" s="37">
        <v>28</v>
      </c>
      <c r="C140" s="37">
        <f>IFERROR(VLOOKUP(B140, results!A:C, 2, FALSE), "")</f>
        <v>0</v>
      </c>
      <c r="D140" s="37" t="str">
        <f>IFERROR(VLOOKUP(B140, results!A:C, 3, FALSE), "")</f>
        <v>D</v>
      </c>
      <c r="E140" s="37"/>
      <c r="F140" s="37"/>
      <c r="G140" s="37"/>
      <c r="H140" s="37"/>
      <c r="I140" s="37"/>
      <c r="J140" s="37">
        <f>IF(L140&gt;L139,1,0)</f>
        <v>0</v>
      </c>
      <c r="K140" s="37">
        <f>IF(L140&lt;L139,1,0)</f>
        <v>0</v>
      </c>
      <c r="L140" s="37">
        <f>IF(E140&gt;E139,1,0)+IF(F140&gt;F139,1,0)+IF(G140&gt;G139,1,0)+IF(H140&gt;H139,1,0)+IF(I140&gt;I139,1,0)</f>
        <v>0</v>
      </c>
      <c r="M140" s="37">
        <f t="shared" si="0"/>
        <v>0</v>
      </c>
      <c r="N140" s="37">
        <f>L139</f>
        <v>0</v>
      </c>
      <c r="O140" s="37">
        <f t="shared" si="1"/>
        <v>0</v>
      </c>
      <c r="P140" s="37">
        <f t="shared" si="2"/>
        <v>0</v>
      </c>
      <c r="Q140" s="37">
        <f>COUNTIF(E139:I139,"&lt;&gt;") * 5 -SUM(E139:I139)</f>
        <v>0</v>
      </c>
      <c r="R140" s="37">
        <f t="shared" si="3"/>
        <v>0</v>
      </c>
      <c r="S140" s="37" t="s">
        <v>59</v>
      </c>
      <c r="T140" s="37" t="s">
        <v>59</v>
      </c>
      <c r="U140" s="38"/>
      <c r="V140" s="39"/>
      <c r="W140" s="40"/>
      <c r="X140" s="40"/>
      <c r="Y140" s="145"/>
      <c r="Z140" s="62"/>
    </row>
    <row r="141" spans="1:26" ht="14.25" customHeight="1" x14ac:dyDescent="0.3">
      <c r="A141" s="153">
        <v>72</v>
      </c>
      <c r="B141" s="68">
        <v>22</v>
      </c>
      <c r="C141" s="68">
        <f>IFERROR(VLOOKUP(B141, results!A:C, 2, FALSE), "")</f>
        <v>0</v>
      </c>
      <c r="D141" s="68" t="str">
        <f>IFERROR(VLOOKUP(B141, results!A:C, 3, FALSE), "")</f>
        <v>D</v>
      </c>
      <c r="E141" s="68"/>
      <c r="F141" s="68"/>
      <c r="G141" s="68"/>
      <c r="H141" s="68"/>
      <c r="I141" s="68"/>
      <c r="J141" s="68">
        <f>IF(L141&gt;L142,1,0)</f>
        <v>0</v>
      </c>
      <c r="K141" s="68">
        <f>IF(L141&lt;L142,1,0)</f>
        <v>0</v>
      </c>
      <c r="L141" s="68">
        <f>IF(E141&gt;E142,1,0)+IF(F141&gt;F142,1,0)+IF(G141&gt;G142,1,0)+IF(H141&gt;H142,1,0)+IF(I141&gt;I142,1,0)</f>
        <v>0</v>
      </c>
      <c r="M141" s="68">
        <f t="shared" si="0"/>
        <v>0</v>
      </c>
      <c r="N141" s="68">
        <f>L142</f>
        <v>0</v>
      </c>
      <c r="O141" s="68">
        <f t="shared" si="1"/>
        <v>0</v>
      </c>
      <c r="P141" s="68">
        <f t="shared" si="2"/>
        <v>0</v>
      </c>
      <c r="Q141" s="68">
        <f>COUNTIF(E142:I142,"&lt;&gt;") * 5 -SUM(E142:I142)</f>
        <v>0</v>
      </c>
      <c r="R141" s="68">
        <f t="shared" si="3"/>
        <v>0</v>
      </c>
      <c r="S141" s="68" t="s">
        <v>59</v>
      </c>
      <c r="T141" s="68" t="s">
        <v>59</v>
      </c>
      <c r="U141" s="69"/>
      <c r="V141" s="70"/>
      <c r="W141" s="71"/>
      <c r="X141" s="71"/>
      <c r="Y141" s="158" t="b">
        <v>0</v>
      </c>
      <c r="Z141" s="72"/>
    </row>
    <row r="142" spans="1:26" ht="14.25" customHeight="1" x14ac:dyDescent="0.3">
      <c r="A142" s="148"/>
      <c r="B142" s="37">
        <v>25</v>
      </c>
      <c r="C142" s="37">
        <f>IFERROR(VLOOKUP(B142, results!A:C, 2, FALSE), "")</f>
        <v>0</v>
      </c>
      <c r="D142" s="37" t="str">
        <f>IFERROR(VLOOKUP(B142, results!A:C, 3, FALSE), "")</f>
        <v>D</v>
      </c>
      <c r="E142" s="37"/>
      <c r="F142" s="37"/>
      <c r="G142" s="37"/>
      <c r="H142" s="37"/>
      <c r="I142" s="37"/>
      <c r="J142" s="37">
        <f>IF(L142&gt;L141,1,0)</f>
        <v>0</v>
      </c>
      <c r="K142" s="37">
        <f>IF(L142&lt;L141,1,0)</f>
        <v>0</v>
      </c>
      <c r="L142" s="37">
        <f>IF(E142&gt;E141,1,0)+IF(F142&gt;F141,1,0)+IF(G142&gt;G141,1,0)+IF(H142&gt;H141,1,0)+IF(I142&gt;I141,1,0)</f>
        <v>0</v>
      </c>
      <c r="M142" s="37">
        <f t="shared" si="0"/>
        <v>0</v>
      </c>
      <c r="N142" s="37">
        <f>L141</f>
        <v>0</v>
      </c>
      <c r="O142" s="37">
        <f t="shared" si="1"/>
        <v>0</v>
      </c>
      <c r="P142" s="37">
        <f t="shared" si="2"/>
        <v>0</v>
      </c>
      <c r="Q142" s="37">
        <f>COUNTIF(E141:I141,"&lt;&gt;") * 5 -SUM(E141:I141)</f>
        <v>0</v>
      </c>
      <c r="R142" s="37">
        <f t="shared" si="3"/>
        <v>0</v>
      </c>
      <c r="S142" s="37" t="s">
        <v>59</v>
      </c>
      <c r="T142" s="37" t="s">
        <v>59</v>
      </c>
      <c r="U142" s="38"/>
      <c r="V142" s="39"/>
      <c r="W142" s="40"/>
      <c r="X142" s="40"/>
      <c r="Y142" s="145"/>
      <c r="Z142" s="62"/>
    </row>
    <row r="143" spans="1:26" ht="14.25" customHeight="1" x14ac:dyDescent="0.3">
      <c r="A143" s="153">
        <v>73</v>
      </c>
      <c r="B143" s="68">
        <v>24</v>
      </c>
      <c r="C143" s="68">
        <f>IFERROR(VLOOKUP(B143, results!A:C, 2, FALSE), "")</f>
        <v>0</v>
      </c>
      <c r="D143" s="68" t="str">
        <f>IFERROR(VLOOKUP(B143, results!A:C, 3, FALSE), "")</f>
        <v>D</v>
      </c>
      <c r="E143" s="68"/>
      <c r="F143" s="68"/>
      <c r="G143" s="68"/>
      <c r="H143" s="68"/>
      <c r="I143" s="68"/>
      <c r="J143" s="68">
        <f>IF(L143&gt;L144,1,0)</f>
        <v>0</v>
      </c>
      <c r="K143" s="68">
        <f>IF(L143&lt;L144,1,0)</f>
        <v>0</v>
      </c>
      <c r="L143" s="68">
        <f>IF(E143&gt;E144,1,0)+IF(F143&gt;F144,1,0)+IF(G143&gt;G144,1,0)+IF(H143&gt;H144,1,0)+IF(I143&gt;I144,1,0)</f>
        <v>0</v>
      </c>
      <c r="M143" s="68">
        <f t="shared" si="0"/>
        <v>0</v>
      </c>
      <c r="N143" s="68">
        <f>L144</f>
        <v>0</v>
      </c>
      <c r="O143" s="68">
        <f t="shared" si="1"/>
        <v>0</v>
      </c>
      <c r="P143" s="68">
        <f t="shared" si="2"/>
        <v>0</v>
      </c>
      <c r="Q143" s="68">
        <f>COUNTIF(E144:I144,"&lt;&gt;") * 5 -SUM(E144:I144)</f>
        <v>0</v>
      </c>
      <c r="R143" s="68">
        <f t="shared" si="3"/>
        <v>0</v>
      </c>
      <c r="S143" s="68" t="s">
        <v>59</v>
      </c>
      <c r="T143" s="68" t="s">
        <v>59</v>
      </c>
      <c r="U143" s="69"/>
      <c r="V143" s="70"/>
      <c r="W143" s="71"/>
      <c r="X143" s="71"/>
      <c r="Y143" s="158" t="b">
        <v>0</v>
      </c>
      <c r="Z143" s="72"/>
    </row>
    <row r="144" spans="1:26" ht="14.25" customHeight="1" x14ac:dyDescent="0.3">
      <c r="A144" s="148"/>
      <c r="B144" s="37">
        <v>26</v>
      </c>
      <c r="C144" s="37">
        <f>IFERROR(VLOOKUP(B144, results!A:C, 2, FALSE), "")</f>
        <v>0</v>
      </c>
      <c r="D144" s="37" t="str">
        <f>IFERROR(VLOOKUP(B144, results!A:C, 3, FALSE), "")</f>
        <v>D</v>
      </c>
      <c r="E144" s="37"/>
      <c r="F144" s="37"/>
      <c r="G144" s="37"/>
      <c r="H144" s="37"/>
      <c r="I144" s="37"/>
      <c r="J144" s="37">
        <f>IF(L144&gt;L143,1,0)</f>
        <v>0</v>
      </c>
      <c r="K144" s="37">
        <f>IF(L144&lt;L143,1,0)</f>
        <v>0</v>
      </c>
      <c r="L144" s="37">
        <f>IF(E144&gt;E143,1,0)+IF(F144&gt;F143,1,0)+IF(G144&gt;G143,1,0)+IF(H144&gt;H143,1,0)+IF(I144&gt;I143,1,0)</f>
        <v>0</v>
      </c>
      <c r="M144" s="37">
        <f t="shared" si="0"/>
        <v>0</v>
      </c>
      <c r="N144" s="37">
        <f>L143</f>
        <v>0</v>
      </c>
      <c r="O144" s="37">
        <f t="shared" si="1"/>
        <v>0</v>
      </c>
      <c r="P144" s="37">
        <f t="shared" si="2"/>
        <v>0</v>
      </c>
      <c r="Q144" s="37">
        <f>COUNTIF(E143:I143,"&lt;&gt;") * 5 -SUM(E143:I143)</f>
        <v>0</v>
      </c>
      <c r="R144" s="37">
        <f t="shared" si="3"/>
        <v>0</v>
      </c>
      <c r="S144" s="37" t="s">
        <v>59</v>
      </c>
      <c r="T144" s="37" t="s">
        <v>59</v>
      </c>
      <c r="U144" s="38"/>
      <c r="V144" s="39"/>
      <c r="W144" s="40"/>
      <c r="X144" s="40"/>
      <c r="Y144" s="145"/>
      <c r="Z144" s="62"/>
    </row>
    <row r="145" spans="1:26" ht="14.25" customHeight="1" x14ac:dyDescent="0.3">
      <c r="A145" s="153">
        <v>74</v>
      </c>
      <c r="B145" s="68">
        <v>23</v>
      </c>
      <c r="C145" s="68">
        <f>IFERROR(VLOOKUP(B145, results!A:C, 2, FALSE), "")</f>
        <v>0</v>
      </c>
      <c r="D145" s="68" t="str">
        <f>IFERROR(VLOOKUP(B145, results!A:C, 3, FALSE), "")</f>
        <v>D</v>
      </c>
      <c r="E145" s="68"/>
      <c r="F145" s="68"/>
      <c r="G145" s="68"/>
      <c r="H145" s="68"/>
      <c r="I145" s="68"/>
      <c r="J145" s="68">
        <f>IF(L145&gt;L146,1,0)</f>
        <v>0</v>
      </c>
      <c r="K145" s="68">
        <f>IF(L145&lt;L146,1,0)</f>
        <v>0</v>
      </c>
      <c r="L145" s="68">
        <f>IF(E145&gt;E146,1,0)+IF(F145&gt;F146,1,0)+IF(G145&gt;G146,1,0)+IF(H145&gt;H146,1,0)+IF(I145&gt;I146,1,0)</f>
        <v>0</v>
      </c>
      <c r="M145" s="68">
        <f t="shared" si="0"/>
        <v>0</v>
      </c>
      <c r="N145" s="68">
        <f>L146</f>
        <v>0</v>
      </c>
      <c r="O145" s="68">
        <f t="shared" si="1"/>
        <v>0</v>
      </c>
      <c r="P145" s="68">
        <f t="shared" si="2"/>
        <v>0</v>
      </c>
      <c r="Q145" s="68">
        <f>COUNTIF(E146:I146,"&lt;&gt;") * 5 -SUM(E146:I146)</f>
        <v>0</v>
      </c>
      <c r="R145" s="68">
        <f t="shared" si="3"/>
        <v>0</v>
      </c>
      <c r="S145" s="68" t="s">
        <v>59</v>
      </c>
      <c r="T145" s="68" t="s">
        <v>59</v>
      </c>
      <c r="U145" s="69"/>
      <c r="V145" s="70"/>
      <c r="W145" s="71"/>
      <c r="X145" s="71"/>
      <c r="Y145" s="158" t="b">
        <v>0</v>
      </c>
      <c r="Z145" s="72"/>
    </row>
    <row r="146" spans="1:26" ht="14.25" customHeight="1" x14ac:dyDescent="0.3">
      <c r="A146" s="148"/>
      <c r="B146" s="37">
        <v>28</v>
      </c>
      <c r="C146" s="37">
        <f>IFERROR(VLOOKUP(B146, results!A:C, 2, FALSE), "")</f>
        <v>0</v>
      </c>
      <c r="D146" s="37" t="str">
        <f>IFERROR(VLOOKUP(B146, results!A:C, 3, FALSE), "")</f>
        <v>D</v>
      </c>
      <c r="E146" s="37"/>
      <c r="F146" s="37"/>
      <c r="G146" s="37"/>
      <c r="H146" s="37"/>
      <c r="I146" s="37"/>
      <c r="J146" s="37">
        <f>IF(L146&gt;L145,1,0)</f>
        <v>0</v>
      </c>
      <c r="K146" s="37">
        <f>IF(L146&lt;L145,1,0)</f>
        <v>0</v>
      </c>
      <c r="L146" s="37">
        <f>IF(E146&gt;E145,1,0)+IF(F146&gt;F145,1,0)+IF(G146&gt;G145,1,0)+IF(H146&gt;H145,1,0)+IF(I146&gt;I145,1,0)</f>
        <v>0</v>
      </c>
      <c r="M146" s="37">
        <f t="shared" si="0"/>
        <v>0</v>
      </c>
      <c r="N146" s="37">
        <f>L145</f>
        <v>0</v>
      </c>
      <c r="O146" s="37">
        <f t="shared" si="1"/>
        <v>0</v>
      </c>
      <c r="P146" s="37">
        <f t="shared" si="2"/>
        <v>0</v>
      </c>
      <c r="Q146" s="37">
        <f>COUNTIF(E145:I145,"&lt;&gt;") * 5 -SUM(E145:I145)</f>
        <v>0</v>
      </c>
      <c r="R146" s="37">
        <f t="shared" si="3"/>
        <v>0</v>
      </c>
      <c r="S146" s="37" t="s">
        <v>59</v>
      </c>
      <c r="T146" s="37" t="s">
        <v>59</v>
      </c>
      <c r="U146" s="38"/>
      <c r="V146" s="39"/>
      <c r="W146" s="40"/>
      <c r="X146" s="40"/>
      <c r="Y146" s="145"/>
      <c r="Z146" s="62"/>
    </row>
    <row r="147" spans="1:26" ht="14.25" customHeight="1" x14ac:dyDescent="0.3">
      <c r="A147" s="153">
        <v>75</v>
      </c>
      <c r="B147" s="68">
        <v>22</v>
      </c>
      <c r="C147" s="68">
        <f>IFERROR(VLOOKUP(B147, results!A:C, 2, FALSE), "")</f>
        <v>0</v>
      </c>
      <c r="D147" s="68" t="str">
        <f>IFERROR(VLOOKUP(B147, results!A:C, 3, FALSE), "")</f>
        <v>D</v>
      </c>
      <c r="E147" s="68"/>
      <c r="F147" s="68"/>
      <c r="G147" s="68"/>
      <c r="H147" s="68"/>
      <c r="I147" s="68"/>
      <c r="J147" s="68">
        <f>IF(L147&gt;L148,1,0)</f>
        <v>0</v>
      </c>
      <c r="K147" s="68">
        <f>IF(L147&lt;L148,1,0)</f>
        <v>0</v>
      </c>
      <c r="L147" s="68">
        <f>IF(E147&gt;E148,1,0)+IF(F147&gt;F148,1,0)+IF(G147&gt;G148,1,0)+IF(H147&gt;H148,1,0)+IF(I147&gt;I148,1,0)</f>
        <v>0</v>
      </c>
      <c r="M147" s="68">
        <f t="shared" si="0"/>
        <v>0</v>
      </c>
      <c r="N147" s="68">
        <f>L148</f>
        <v>0</v>
      </c>
      <c r="O147" s="68">
        <f t="shared" si="1"/>
        <v>0</v>
      </c>
      <c r="P147" s="68">
        <f t="shared" si="2"/>
        <v>0</v>
      </c>
      <c r="Q147" s="68">
        <f>COUNTIF(E148:I148,"&lt;&gt;") * 5 -SUM(E148:I148)</f>
        <v>0</v>
      </c>
      <c r="R147" s="68">
        <f t="shared" si="3"/>
        <v>0</v>
      </c>
      <c r="S147" s="68" t="s">
        <v>59</v>
      </c>
      <c r="T147" s="68" t="s">
        <v>59</v>
      </c>
      <c r="U147" s="69"/>
      <c r="V147" s="70"/>
      <c r="W147" s="71"/>
      <c r="X147" s="71"/>
      <c r="Y147" s="158" t="b">
        <v>0</v>
      </c>
      <c r="Z147" s="72"/>
    </row>
    <row r="148" spans="1:26" ht="14.25" customHeight="1" x14ac:dyDescent="0.3">
      <c r="A148" s="148"/>
      <c r="B148" s="37">
        <v>26</v>
      </c>
      <c r="C148" s="37">
        <f>IFERROR(VLOOKUP(B148, results!A:C, 2, FALSE), "")</f>
        <v>0</v>
      </c>
      <c r="D148" s="37" t="str">
        <f>IFERROR(VLOOKUP(B148, results!A:C, 3, FALSE), "")</f>
        <v>D</v>
      </c>
      <c r="E148" s="37"/>
      <c r="F148" s="37"/>
      <c r="G148" s="37"/>
      <c r="H148" s="37"/>
      <c r="I148" s="37"/>
      <c r="J148" s="37">
        <f>IF(L148&gt;L147,1,0)</f>
        <v>0</v>
      </c>
      <c r="K148" s="37">
        <f>IF(L148&lt;L147,1,0)</f>
        <v>0</v>
      </c>
      <c r="L148" s="37">
        <f>IF(E148&gt;E147,1,0)+IF(F148&gt;F147,1,0)+IF(G148&gt;G147,1,0)+IF(H148&gt;H147,1,0)+IF(I148&gt;I147,1,0)</f>
        <v>0</v>
      </c>
      <c r="M148" s="37">
        <f t="shared" si="0"/>
        <v>0</v>
      </c>
      <c r="N148" s="37">
        <f>L147</f>
        <v>0</v>
      </c>
      <c r="O148" s="37">
        <f t="shared" si="1"/>
        <v>0</v>
      </c>
      <c r="P148" s="37">
        <f t="shared" si="2"/>
        <v>0</v>
      </c>
      <c r="Q148" s="37">
        <f>COUNTIF(E147:I147,"&lt;&gt;") * 5 -SUM(E147:I147)</f>
        <v>0</v>
      </c>
      <c r="R148" s="37">
        <f t="shared" si="3"/>
        <v>0</v>
      </c>
      <c r="S148" s="37" t="s">
        <v>59</v>
      </c>
      <c r="T148" s="37" t="s">
        <v>59</v>
      </c>
      <c r="U148" s="38"/>
      <c r="V148" s="39"/>
      <c r="W148" s="40"/>
      <c r="X148" s="40"/>
      <c r="Y148" s="145"/>
      <c r="Z148" s="62"/>
    </row>
    <row r="149" spans="1:26" ht="14.25" customHeight="1" x14ac:dyDescent="0.3">
      <c r="A149" s="153">
        <v>76</v>
      </c>
      <c r="B149" s="68">
        <v>23</v>
      </c>
      <c r="C149" s="68">
        <f>IFERROR(VLOOKUP(B149, results!A:C, 2, FALSE), "")</f>
        <v>0</v>
      </c>
      <c r="D149" s="68" t="str">
        <f>IFERROR(VLOOKUP(B149, results!A:C, 3, FALSE), "")</f>
        <v>D</v>
      </c>
      <c r="E149" s="68"/>
      <c r="F149" s="68"/>
      <c r="G149" s="68"/>
      <c r="H149" s="68"/>
      <c r="I149" s="68"/>
      <c r="J149" s="68">
        <f>IF(L149&gt;L150,1,0)</f>
        <v>0</v>
      </c>
      <c r="K149" s="68">
        <f>IF(L149&lt;L150,1,0)</f>
        <v>0</v>
      </c>
      <c r="L149" s="68">
        <f>IF(E149&gt;E150,1,0)+IF(F149&gt;F150,1,0)+IF(G149&gt;G150,1,0)+IF(H149&gt;H150,1,0)+IF(I149&gt;I150,1,0)</f>
        <v>0</v>
      </c>
      <c r="M149" s="68">
        <f t="shared" si="0"/>
        <v>0</v>
      </c>
      <c r="N149" s="68">
        <f>L150</f>
        <v>0</v>
      </c>
      <c r="O149" s="68">
        <f t="shared" si="1"/>
        <v>0</v>
      </c>
      <c r="P149" s="68">
        <f t="shared" si="2"/>
        <v>0</v>
      </c>
      <c r="Q149" s="68">
        <f>COUNTIF(E150:I150,"&lt;&gt;") * 5 -SUM(E150:I150)</f>
        <v>0</v>
      </c>
      <c r="R149" s="68">
        <f t="shared" si="3"/>
        <v>0</v>
      </c>
      <c r="S149" s="68" t="s">
        <v>59</v>
      </c>
      <c r="T149" s="68" t="s">
        <v>59</v>
      </c>
      <c r="U149" s="69"/>
      <c r="V149" s="70"/>
      <c r="W149" s="71"/>
      <c r="X149" s="71"/>
      <c r="Y149" s="158" t="b">
        <v>0</v>
      </c>
      <c r="Z149" s="72"/>
    </row>
    <row r="150" spans="1:26" ht="14.25" customHeight="1" x14ac:dyDescent="0.3">
      <c r="A150" s="148"/>
      <c r="B150" s="37">
        <v>25</v>
      </c>
      <c r="C150" s="37">
        <f>IFERROR(VLOOKUP(B150, results!A:C, 2, FALSE), "")</f>
        <v>0</v>
      </c>
      <c r="D150" s="37" t="str">
        <f>IFERROR(VLOOKUP(B150, results!A:C, 3, FALSE), "")</f>
        <v>D</v>
      </c>
      <c r="E150" s="37"/>
      <c r="F150" s="37"/>
      <c r="G150" s="37"/>
      <c r="H150" s="37"/>
      <c r="I150" s="37"/>
      <c r="J150" s="37">
        <f>IF(L150&gt;L149,1,0)</f>
        <v>0</v>
      </c>
      <c r="K150" s="37">
        <f>IF(L150&lt;L149,1,0)</f>
        <v>0</v>
      </c>
      <c r="L150" s="37">
        <f>IF(E150&gt;E149,1,0)+IF(F150&gt;F149,1,0)+IF(G150&gt;G149,1,0)+IF(H150&gt;H149,1,0)+IF(I150&gt;I149,1,0)</f>
        <v>0</v>
      </c>
      <c r="M150" s="37">
        <f t="shared" si="0"/>
        <v>0</v>
      </c>
      <c r="N150" s="37">
        <f>L149</f>
        <v>0</v>
      </c>
      <c r="O150" s="37">
        <f t="shared" si="1"/>
        <v>0</v>
      </c>
      <c r="P150" s="37">
        <f t="shared" si="2"/>
        <v>0</v>
      </c>
      <c r="Q150" s="37">
        <f>COUNTIF(E149:I149,"&lt;&gt;") * 5 -SUM(E149:I149)</f>
        <v>0</v>
      </c>
      <c r="R150" s="37">
        <f t="shared" si="3"/>
        <v>0</v>
      </c>
      <c r="S150" s="37" t="s">
        <v>59</v>
      </c>
      <c r="T150" s="37" t="s">
        <v>59</v>
      </c>
      <c r="U150" s="38"/>
      <c r="V150" s="39"/>
      <c r="W150" s="40"/>
      <c r="X150" s="40"/>
      <c r="Y150" s="145"/>
      <c r="Z150" s="62"/>
    </row>
    <row r="151" spans="1:26" ht="14.25" customHeight="1" x14ac:dyDescent="0.3">
      <c r="A151" s="153">
        <v>77</v>
      </c>
      <c r="B151" s="68">
        <v>24</v>
      </c>
      <c r="C151" s="68">
        <f>IFERROR(VLOOKUP(B151, results!A:C, 2, FALSE), "")</f>
        <v>0</v>
      </c>
      <c r="D151" s="68" t="str">
        <f>IFERROR(VLOOKUP(B151, results!A:C, 3, FALSE), "")</f>
        <v>D</v>
      </c>
      <c r="E151" s="68"/>
      <c r="F151" s="68"/>
      <c r="G151" s="68"/>
      <c r="H151" s="68"/>
      <c r="I151" s="68"/>
      <c r="J151" s="68">
        <f>IF(L151&gt;L152,1,0)</f>
        <v>0</v>
      </c>
      <c r="K151" s="68">
        <f>IF(L151&lt;L152,1,0)</f>
        <v>0</v>
      </c>
      <c r="L151" s="68">
        <f>IF(E151&gt;E152,1,0)+IF(F151&gt;F152,1,0)+IF(G151&gt;G152,1,0)+IF(H151&gt;H152,1,0)+IF(I151&gt;I152,1,0)</f>
        <v>0</v>
      </c>
      <c r="M151" s="68">
        <f t="shared" si="0"/>
        <v>0</v>
      </c>
      <c r="N151" s="68">
        <f>L152</f>
        <v>0</v>
      </c>
      <c r="O151" s="68">
        <f t="shared" si="1"/>
        <v>0</v>
      </c>
      <c r="P151" s="68">
        <f t="shared" si="2"/>
        <v>0</v>
      </c>
      <c r="Q151" s="68">
        <f>COUNTIF(E152:I152,"&lt;&gt;") * 5 -SUM(E152:I152)</f>
        <v>0</v>
      </c>
      <c r="R151" s="68">
        <f t="shared" si="3"/>
        <v>0</v>
      </c>
      <c r="S151" s="68" t="s">
        <v>59</v>
      </c>
      <c r="T151" s="68" t="s">
        <v>59</v>
      </c>
      <c r="U151" s="69"/>
      <c r="V151" s="70"/>
      <c r="W151" s="71"/>
      <c r="X151" s="71"/>
      <c r="Y151" s="158" t="b">
        <v>0</v>
      </c>
      <c r="Z151" s="72"/>
    </row>
    <row r="152" spans="1:26" ht="14.25" customHeight="1" x14ac:dyDescent="0.3">
      <c r="A152" s="148"/>
      <c r="B152" s="37">
        <v>28</v>
      </c>
      <c r="C152" s="37">
        <f>IFERROR(VLOOKUP(B152, results!A:C, 2, FALSE), "")</f>
        <v>0</v>
      </c>
      <c r="D152" s="37" t="str">
        <f>IFERROR(VLOOKUP(B152, results!A:C, 3, FALSE), "")</f>
        <v>D</v>
      </c>
      <c r="E152" s="37"/>
      <c r="F152" s="37"/>
      <c r="G152" s="37"/>
      <c r="H152" s="37"/>
      <c r="I152" s="37"/>
      <c r="J152" s="37">
        <f>IF(L152&gt;L151,1,0)</f>
        <v>0</v>
      </c>
      <c r="K152" s="37">
        <f>IF(L152&lt;L151,1,0)</f>
        <v>0</v>
      </c>
      <c r="L152" s="37">
        <f>IF(E152&gt;E151,1,0)+IF(F152&gt;F151,1,0)+IF(G152&gt;G151,1,0)+IF(H152&gt;H151,1,0)+IF(I152&gt;I151,1,0)</f>
        <v>0</v>
      </c>
      <c r="M152" s="37">
        <f t="shared" si="0"/>
        <v>0</v>
      </c>
      <c r="N152" s="37">
        <f>L151</f>
        <v>0</v>
      </c>
      <c r="O152" s="37">
        <f t="shared" si="1"/>
        <v>0</v>
      </c>
      <c r="P152" s="37">
        <f t="shared" si="2"/>
        <v>0</v>
      </c>
      <c r="Q152" s="37">
        <f>COUNTIF(E151:I151,"&lt;&gt;") * 5 -SUM(E151:I151)</f>
        <v>0</v>
      </c>
      <c r="R152" s="37">
        <f t="shared" si="3"/>
        <v>0</v>
      </c>
      <c r="S152" s="37" t="s">
        <v>59</v>
      </c>
      <c r="T152" s="37" t="s">
        <v>59</v>
      </c>
      <c r="U152" s="38"/>
      <c r="V152" s="39"/>
      <c r="W152" s="40"/>
      <c r="X152" s="40"/>
      <c r="Y152" s="145"/>
      <c r="Z152" s="62"/>
    </row>
    <row r="153" spans="1:26" ht="14.25" customHeight="1" x14ac:dyDescent="0.3">
      <c r="A153" s="153">
        <v>78</v>
      </c>
      <c r="B153" s="68">
        <v>22</v>
      </c>
      <c r="C153" s="68">
        <f>IFERROR(VLOOKUP(B153, results!A:C, 2, FALSE), "")</f>
        <v>0</v>
      </c>
      <c r="D153" s="68" t="str">
        <f>IFERROR(VLOOKUP(B153, results!A:C, 3, FALSE), "")</f>
        <v>D</v>
      </c>
      <c r="E153" s="68"/>
      <c r="F153" s="68"/>
      <c r="G153" s="68"/>
      <c r="H153" s="68"/>
      <c r="I153" s="68"/>
      <c r="J153" s="68">
        <f>IF(L153&gt;L154,1,0)</f>
        <v>0</v>
      </c>
      <c r="K153" s="68">
        <f>IF(L153&lt;L154,1,0)</f>
        <v>0</v>
      </c>
      <c r="L153" s="68">
        <f>IF(E153&gt;E154,1,0)+IF(F153&gt;F154,1,0)+IF(G153&gt;G154,1,0)+IF(H153&gt;H154,1,0)+IF(I153&gt;I154,1,0)</f>
        <v>0</v>
      </c>
      <c r="M153" s="68">
        <f t="shared" si="0"/>
        <v>0</v>
      </c>
      <c r="N153" s="68">
        <f>L154</f>
        <v>0</v>
      </c>
      <c r="O153" s="68">
        <f t="shared" si="1"/>
        <v>0</v>
      </c>
      <c r="P153" s="68">
        <f t="shared" si="2"/>
        <v>0</v>
      </c>
      <c r="Q153" s="68">
        <f>COUNTIF(E154:I154,"&lt;&gt;") * 5 -SUM(E154:I154)</f>
        <v>0</v>
      </c>
      <c r="R153" s="68">
        <f t="shared" si="3"/>
        <v>0</v>
      </c>
      <c r="S153" s="68" t="s">
        <v>59</v>
      </c>
      <c r="T153" s="68" t="s">
        <v>59</v>
      </c>
      <c r="U153" s="69"/>
      <c r="V153" s="70"/>
      <c r="W153" s="71"/>
      <c r="X153" s="71"/>
      <c r="Y153" s="158" t="b">
        <v>0</v>
      </c>
      <c r="Z153" s="72"/>
    </row>
    <row r="154" spans="1:26" ht="14.25" customHeight="1" x14ac:dyDescent="0.3">
      <c r="A154" s="148"/>
      <c r="B154" s="37">
        <v>27</v>
      </c>
      <c r="C154" s="37">
        <f>IFERROR(VLOOKUP(B154, results!A:C, 2, FALSE), "")</f>
        <v>0</v>
      </c>
      <c r="D154" s="37" t="str">
        <f>IFERROR(VLOOKUP(B154, results!A:C, 3, FALSE), "")</f>
        <v>D</v>
      </c>
      <c r="E154" s="37"/>
      <c r="F154" s="37"/>
      <c r="G154" s="37"/>
      <c r="H154" s="37"/>
      <c r="I154" s="37"/>
      <c r="J154" s="37">
        <f>IF(L154&gt;L153,1,0)</f>
        <v>0</v>
      </c>
      <c r="K154" s="37">
        <f>IF(L154&lt;L153,1,0)</f>
        <v>0</v>
      </c>
      <c r="L154" s="37">
        <f>IF(E154&gt;E153,1,0)+IF(F154&gt;F153,1,0)+IF(G154&gt;G153,1,0)+IF(H154&gt;H153,1,0)+IF(I154&gt;I153,1,0)</f>
        <v>0</v>
      </c>
      <c r="M154" s="37">
        <f t="shared" si="0"/>
        <v>0</v>
      </c>
      <c r="N154" s="37">
        <f>L153</f>
        <v>0</v>
      </c>
      <c r="O154" s="37">
        <f t="shared" si="1"/>
        <v>0</v>
      </c>
      <c r="P154" s="37">
        <f t="shared" si="2"/>
        <v>0</v>
      </c>
      <c r="Q154" s="37">
        <f>COUNTIF(E153:I153,"&lt;&gt;") * 5 -SUM(E153:I153)</f>
        <v>0</v>
      </c>
      <c r="R154" s="37">
        <f t="shared" si="3"/>
        <v>0</v>
      </c>
      <c r="S154" s="37" t="s">
        <v>59</v>
      </c>
      <c r="T154" s="37" t="s">
        <v>59</v>
      </c>
      <c r="U154" s="38"/>
      <c r="V154" s="39"/>
      <c r="W154" s="40"/>
      <c r="X154" s="40"/>
      <c r="Y154" s="145"/>
      <c r="Z154" s="62"/>
    </row>
    <row r="155" spans="1:26" ht="14.25" customHeight="1" x14ac:dyDescent="0.3">
      <c r="A155" s="153">
        <v>79</v>
      </c>
      <c r="B155" s="68">
        <v>24</v>
      </c>
      <c r="C155" s="68">
        <f>IFERROR(VLOOKUP(B155, results!A:C, 2, FALSE), "")</f>
        <v>0</v>
      </c>
      <c r="D155" s="68" t="str">
        <f>IFERROR(VLOOKUP(B155, results!A:C, 3, FALSE), "")</f>
        <v>D</v>
      </c>
      <c r="E155" s="68"/>
      <c r="F155" s="68"/>
      <c r="G155" s="68"/>
      <c r="H155" s="68"/>
      <c r="I155" s="68"/>
      <c r="J155" s="68">
        <f>IF(L155&gt;L156,1,0)</f>
        <v>0</v>
      </c>
      <c r="K155" s="68">
        <f>IF(L155&lt;L156,1,0)</f>
        <v>0</v>
      </c>
      <c r="L155" s="68">
        <f>IF(E155&gt;E156,1,0)+IF(F155&gt;F156,1,0)+IF(G155&gt;G156,1,0)+IF(H155&gt;H156,1,0)+IF(I155&gt;I156,1,0)</f>
        <v>0</v>
      </c>
      <c r="M155" s="68">
        <f t="shared" si="0"/>
        <v>0</v>
      </c>
      <c r="N155" s="68">
        <f>L156</f>
        <v>0</v>
      </c>
      <c r="O155" s="68">
        <f t="shared" si="1"/>
        <v>0</v>
      </c>
      <c r="P155" s="68">
        <f t="shared" si="2"/>
        <v>0</v>
      </c>
      <c r="Q155" s="68">
        <f>COUNTIF(E156:I156,"&lt;&gt;") * 5 -SUM(E156:I156)</f>
        <v>0</v>
      </c>
      <c r="R155" s="68">
        <f t="shared" si="3"/>
        <v>0</v>
      </c>
      <c r="S155" s="68" t="s">
        <v>59</v>
      </c>
      <c r="T155" s="68" t="s">
        <v>59</v>
      </c>
      <c r="U155" s="69"/>
      <c r="V155" s="70"/>
      <c r="W155" s="71"/>
      <c r="X155" s="71"/>
      <c r="Y155" s="158" t="b">
        <v>0</v>
      </c>
      <c r="Z155" s="72"/>
    </row>
    <row r="156" spans="1:26" ht="14.25" customHeight="1" x14ac:dyDescent="0.3">
      <c r="A156" s="148"/>
      <c r="B156" s="37">
        <v>23</v>
      </c>
      <c r="C156" s="37">
        <f>IFERROR(VLOOKUP(B156, results!A:C, 2, FALSE), "")</f>
        <v>0</v>
      </c>
      <c r="D156" s="37" t="str">
        <f>IFERROR(VLOOKUP(B156, results!A:C, 3, FALSE), "")</f>
        <v>D</v>
      </c>
      <c r="E156" s="37"/>
      <c r="F156" s="37"/>
      <c r="G156" s="37"/>
      <c r="H156" s="37"/>
      <c r="I156" s="37"/>
      <c r="J156" s="37">
        <f>IF(L156&gt;L155,1,0)</f>
        <v>0</v>
      </c>
      <c r="K156" s="37">
        <f>IF(L156&lt;L155,1,0)</f>
        <v>0</v>
      </c>
      <c r="L156" s="37">
        <f>IF(E156&gt;E155,1,0)+IF(F156&gt;F155,1,0)+IF(G156&gt;G155,1,0)+IF(H156&gt;H155,1,0)+IF(I156&gt;I155,1,0)</f>
        <v>0</v>
      </c>
      <c r="M156" s="37">
        <f t="shared" si="0"/>
        <v>0</v>
      </c>
      <c r="N156" s="37">
        <f>L155</f>
        <v>0</v>
      </c>
      <c r="O156" s="37">
        <f t="shared" si="1"/>
        <v>0</v>
      </c>
      <c r="P156" s="37">
        <f t="shared" si="2"/>
        <v>0</v>
      </c>
      <c r="Q156" s="37">
        <f>COUNTIF(E155:I155,"&lt;&gt;") * 5 -SUM(E155:I155)</f>
        <v>0</v>
      </c>
      <c r="R156" s="37">
        <f t="shared" si="3"/>
        <v>0</v>
      </c>
      <c r="S156" s="37" t="s">
        <v>59</v>
      </c>
      <c r="T156" s="37" t="s">
        <v>59</v>
      </c>
      <c r="U156" s="38"/>
      <c r="V156" s="39"/>
      <c r="W156" s="40"/>
      <c r="X156" s="40"/>
      <c r="Y156" s="145"/>
      <c r="Z156" s="62"/>
    </row>
    <row r="157" spans="1:26" ht="14.25" customHeight="1" x14ac:dyDescent="0.3">
      <c r="A157" s="153">
        <v>80</v>
      </c>
      <c r="B157" s="68">
        <v>26</v>
      </c>
      <c r="C157" s="68">
        <f>IFERROR(VLOOKUP(B157, results!A:C, 2, FALSE), "")</f>
        <v>0</v>
      </c>
      <c r="D157" s="68" t="str">
        <f>IFERROR(VLOOKUP(B157, results!A:C, 3, FALSE), "")</f>
        <v>D</v>
      </c>
      <c r="E157" s="68"/>
      <c r="F157" s="68"/>
      <c r="G157" s="68"/>
      <c r="H157" s="68"/>
      <c r="I157" s="68"/>
      <c r="J157" s="68">
        <f>IF(L157&gt;L158,1,0)</f>
        <v>0</v>
      </c>
      <c r="K157" s="68">
        <f>IF(L157&lt;L158,1,0)</f>
        <v>0</v>
      </c>
      <c r="L157" s="68">
        <f>IF(E157&gt;E158,1,0)+IF(F157&gt;F158,1,0)+IF(G157&gt;G158,1,0)+IF(H157&gt;H158,1,0)+IF(I157&gt;I158,1,0)</f>
        <v>0</v>
      </c>
      <c r="M157" s="68">
        <f t="shared" si="0"/>
        <v>0</v>
      </c>
      <c r="N157" s="68">
        <f>L158</f>
        <v>0</v>
      </c>
      <c r="O157" s="68">
        <f t="shared" si="1"/>
        <v>0</v>
      </c>
      <c r="P157" s="68">
        <f t="shared" si="2"/>
        <v>0</v>
      </c>
      <c r="Q157" s="68">
        <f>COUNTIF(E158:I158,"&lt;&gt;") * 5 -SUM(E158:I158)</f>
        <v>0</v>
      </c>
      <c r="R157" s="68">
        <f t="shared" si="3"/>
        <v>0</v>
      </c>
      <c r="S157" s="68" t="s">
        <v>59</v>
      </c>
      <c r="T157" s="68" t="s">
        <v>59</v>
      </c>
      <c r="U157" s="69"/>
      <c r="V157" s="70"/>
      <c r="W157" s="71"/>
      <c r="X157" s="71"/>
      <c r="Y157" s="158" t="b">
        <v>0</v>
      </c>
      <c r="Z157" s="72"/>
    </row>
    <row r="158" spans="1:26" ht="14.25" customHeight="1" x14ac:dyDescent="0.3">
      <c r="A158" s="148"/>
      <c r="B158" s="37">
        <v>28</v>
      </c>
      <c r="C158" s="37">
        <f>IFERROR(VLOOKUP(B158, results!A:C, 2, FALSE), "")</f>
        <v>0</v>
      </c>
      <c r="D158" s="37" t="str">
        <f>IFERROR(VLOOKUP(B158, results!A:C, 3, FALSE), "")</f>
        <v>D</v>
      </c>
      <c r="E158" s="37"/>
      <c r="F158" s="37"/>
      <c r="G158" s="37"/>
      <c r="H158" s="37"/>
      <c r="I158" s="37"/>
      <c r="J158" s="37">
        <f>IF(L158&gt;L157,1,0)</f>
        <v>0</v>
      </c>
      <c r="K158" s="37">
        <f>IF(L158&lt;L157,1,0)</f>
        <v>0</v>
      </c>
      <c r="L158" s="37">
        <f>IF(E158&gt;E157,1,0)+IF(F158&gt;F157,1,0)+IF(G158&gt;G157,1,0)+IF(H158&gt;H157,1,0)+IF(I158&gt;I157,1,0)</f>
        <v>0</v>
      </c>
      <c r="M158" s="37">
        <f t="shared" si="0"/>
        <v>0</v>
      </c>
      <c r="N158" s="37">
        <f>L157</f>
        <v>0</v>
      </c>
      <c r="O158" s="37">
        <f t="shared" si="1"/>
        <v>0</v>
      </c>
      <c r="P158" s="37">
        <f t="shared" si="2"/>
        <v>0</v>
      </c>
      <c r="Q158" s="37">
        <f>COUNTIF(E157:I157,"&lt;&gt;") * 5 -SUM(E157:I157)</f>
        <v>0</v>
      </c>
      <c r="R158" s="37">
        <f t="shared" si="3"/>
        <v>0</v>
      </c>
      <c r="S158" s="37" t="s">
        <v>59</v>
      </c>
      <c r="T158" s="37" t="s">
        <v>59</v>
      </c>
      <c r="U158" s="38"/>
      <c r="V158" s="39"/>
      <c r="W158" s="40"/>
      <c r="X158" s="40"/>
      <c r="Y158" s="145"/>
      <c r="Z158" s="62"/>
    </row>
    <row r="159" spans="1:26" ht="14.25" customHeight="1" x14ac:dyDescent="0.3">
      <c r="A159" s="153">
        <v>81</v>
      </c>
      <c r="B159" s="68">
        <v>22</v>
      </c>
      <c r="C159" s="68">
        <f>IFERROR(VLOOKUP(B159, results!A:C, 2, FALSE), "")</f>
        <v>0</v>
      </c>
      <c r="D159" s="68" t="str">
        <f>IFERROR(VLOOKUP(B159, results!A:C, 3, FALSE), "")</f>
        <v>D</v>
      </c>
      <c r="E159" s="68"/>
      <c r="F159" s="68"/>
      <c r="G159" s="68"/>
      <c r="H159" s="68"/>
      <c r="I159" s="68"/>
      <c r="J159" s="68">
        <f>IF(L159&gt;L160,1,0)</f>
        <v>0</v>
      </c>
      <c r="K159" s="68">
        <f>IF(L159&lt;L160,1,0)</f>
        <v>0</v>
      </c>
      <c r="L159" s="68">
        <f>IF(E159&gt;E160,1,0)+IF(F159&gt;F160,1,0)+IF(G159&gt;G160,1,0)+IF(H159&gt;H160,1,0)+IF(I159&gt;I160,1,0)</f>
        <v>0</v>
      </c>
      <c r="M159" s="68">
        <f t="shared" si="0"/>
        <v>0</v>
      </c>
      <c r="N159" s="68">
        <f>L160</f>
        <v>0</v>
      </c>
      <c r="O159" s="68">
        <f t="shared" si="1"/>
        <v>0</v>
      </c>
      <c r="P159" s="68">
        <f t="shared" si="2"/>
        <v>0</v>
      </c>
      <c r="Q159" s="68">
        <f>COUNTIF(E160:I160,"&lt;&gt;") * 5 -SUM(E160:I160)</f>
        <v>0</v>
      </c>
      <c r="R159" s="68">
        <f t="shared" si="3"/>
        <v>0</v>
      </c>
      <c r="S159" s="68" t="s">
        <v>59</v>
      </c>
      <c r="T159" s="68" t="s">
        <v>59</v>
      </c>
      <c r="U159" s="69"/>
      <c r="V159" s="70"/>
      <c r="W159" s="71"/>
      <c r="X159" s="71"/>
      <c r="Y159" s="158" t="b">
        <v>0</v>
      </c>
      <c r="Z159" s="72"/>
    </row>
    <row r="160" spans="1:26" ht="14.25" customHeight="1" x14ac:dyDescent="0.3">
      <c r="A160" s="148"/>
      <c r="B160" s="37">
        <v>28</v>
      </c>
      <c r="C160" s="37">
        <f>IFERROR(VLOOKUP(B160, results!A:C, 2, FALSE), "")</f>
        <v>0</v>
      </c>
      <c r="D160" s="37" t="str">
        <f>IFERROR(VLOOKUP(B160, results!A:C, 3, FALSE), "")</f>
        <v>D</v>
      </c>
      <c r="E160" s="37"/>
      <c r="F160" s="37"/>
      <c r="G160" s="37"/>
      <c r="H160" s="37"/>
      <c r="I160" s="37"/>
      <c r="J160" s="37">
        <f>IF(L160&gt;L159,1,0)</f>
        <v>0</v>
      </c>
      <c r="K160" s="37">
        <f>IF(L160&lt;L159,1,0)</f>
        <v>0</v>
      </c>
      <c r="L160" s="37">
        <f>IF(E160&gt;E159,1,0)+IF(F160&gt;F159,1,0)+IF(G160&gt;G159,1,0)+IF(H160&gt;H159,1,0)+IF(I160&gt;I159,1,0)</f>
        <v>0</v>
      </c>
      <c r="M160" s="37">
        <f t="shared" si="0"/>
        <v>0</v>
      </c>
      <c r="N160" s="37">
        <f>L159</f>
        <v>0</v>
      </c>
      <c r="O160" s="37">
        <f t="shared" si="1"/>
        <v>0</v>
      </c>
      <c r="P160" s="37">
        <f t="shared" si="2"/>
        <v>0</v>
      </c>
      <c r="Q160" s="37">
        <f>COUNTIF(E159:I159,"&lt;&gt;") * 5 -SUM(E159:I159)</f>
        <v>0</v>
      </c>
      <c r="R160" s="37">
        <f t="shared" si="3"/>
        <v>0</v>
      </c>
      <c r="S160" s="37" t="s">
        <v>59</v>
      </c>
      <c r="T160" s="37" t="s">
        <v>59</v>
      </c>
      <c r="U160" s="38"/>
      <c r="V160" s="39"/>
      <c r="W160" s="40"/>
      <c r="X160" s="40"/>
      <c r="Y160" s="145"/>
      <c r="Z160" s="62"/>
    </row>
    <row r="161" spans="1:26" ht="14.25" customHeight="1" x14ac:dyDescent="0.3">
      <c r="A161" s="153">
        <v>82</v>
      </c>
      <c r="B161" s="68">
        <v>23</v>
      </c>
      <c r="C161" s="68">
        <f>IFERROR(VLOOKUP(B161, results!A:C, 2, FALSE), "")</f>
        <v>0</v>
      </c>
      <c r="D161" s="68" t="str">
        <f>IFERROR(VLOOKUP(B161, results!A:C, 3, FALSE), "")</f>
        <v>D</v>
      </c>
      <c r="E161" s="68"/>
      <c r="F161" s="68"/>
      <c r="G161" s="68"/>
      <c r="H161" s="68"/>
      <c r="I161" s="68"/>
      <c r="J161" s="68">
        <f>IF(L161&gt;L162,1,0)</f>
        <v>0</v>
      </c>
      <c r="K161" s="68">
        <f>IF(L161&lt;L162,1,0)</f>
        <v>0</v>
      </c>
      <c r="L161" s="68">
        <f>IF(E161&gt;E162,1,0)+IF(F161&gt;F162,1,0)+IF(G161&gt;G162,1,0)+IF(H161&gt;H162,1,0)+IF(I161&gt;I162,1,0)</f>
        <v>0</v>
      </c>
      <c r="M161" s="68">
        <f t="shared" si="0"/>
        <v>0</v>
      </c>
      <c r="N161" s="68">
        <f>L162</f>
        <v>0</v>
      </c>
      <c r="O161" s="68">
        <f t="shared" si="1"/>
        <v>0</v>
      </c>
      <c r="P161" s="68">
        <f t="shared" si="2"/>
        <v>0</v>
      </c>
      <c r="Q161" s="68">
        <f>COUNTIF(E162:I162,"&lt;&gt;") * 5 -SUM(E162:I162)</f>
        <v>0</v>
      </c>
      <c r="R161" s="68">
        <f t="shared" si="3"/>
        <v>0</v>
      </c>
      <c r="S161" s="68" t="s">
        <v>59</v>
      </c>
      <c r="T161" s="68" t="s">
        <v>59</v>
      </c>
      <c r="U161" s="69"/>
      <c r="V161" s="70"/>
      <c r="W161" s="71"/>
      <c r="X161" s="71"/>
      <c r="Y161" s="158" t="b">
        <v>0</v>
      </c>
      <c r="Z161" s="72"/>
    </row>
    <row r="162" spans="1:26" ht="14.25" customHeight="1" x14ac:dyDescent="0.3">
      <c r="A162" s="148"/>
      <c r="B162" s="37">
        <v>27</v>
      </c>
      <c r="C162" s="37">
        <f>IFERROR(VLOOKUP(B162, results!A:C, 2, FALSE), "")</f>
        <v>0</v>
      </c>
      <c r="D162" s="37" t="str">
        <f>IFERROR(VLOOKUP(B162, results!A:C, 3, FALSE), "")</f>
        <v>D</v>
      </c>
      <c r="E162" s="37"/>
      <c r="F162" s="37"/>
      <c r="G162" s="37"/>
      <c r="H162" s="37"/>
      <c r="I162" s="37"/>
      <c r="J162" s="37">
        <f>IF(L162&gt;L161,1,0)</f>
        <v>0</v>
      </c>
      <c r="K162" s="37">
        <f>IF(L162&lt;L161,1,0)</f>
        <v>0</v>
      </c>
      <c r="L162" s="37">
        <f>IF(E162&gt;E161,1,0)+IF(F162&gt;F161,1,0)+IF(G162&gt;G161,1,0)+IF(H162&gt;H161,1,0)+IF(I162&gt;I161,1,0)</f>
        <v>0</v>
      </c>
      <c r="M162" s="37">
        <f t="shared" si="0"/>
        <v>0</v>
      </c>
      <c r="N162" s="37">
        <f>L161</f>
        <v>0</v>
      </c>
      <c r="O162" s="37">
        <f t="shared" si="1"/>
        <v>0</v>
      </c>
      <c r="P162" s="37">
        <f t="shared" si="2"/>
        <v>0</v>
      </c>
      <c r="Q162" s="37">
        <f>COUNTIF(E161:I161,"&lt;&gt;") * 5 -SUM(E161:I161)</f>
        <v>0</v>
      </c>
      <c r="R162" s="37">
        <f t="shared" si="3"/>
        <v>0</v>
      </c>
      <c r="S162" s="37" t="s">
        <v>59</v>
      </c>
      <c r="T162" s="37" t="s">
        <v>59</v>
      </c>
      <c r="U162" s="38"/>
      <c r="V162" s="39"/>
      <c r="W162" s="40"/>
      <c r="X162" s="40"/>
      <c r="Y162" s="145"/>
      <c r="Z162" s="62"/>
    </row>
    <row r="163" spans="1:26" ht="14.25" customHeight="1" x14ac:dyDescent="0.3">
      <c r="A163" s="153">
        <v>83</v>
      </c>
      <c r="B163" s="68">
        <v>25</v>
      </c>
      <c r="C163" s="68">
        <f>IFERROR(VLOOKUP(B163, results!A:C, 2, FALSE), "")</f>
        <v>0</v>
      </c>
      <c r="D163" s="68" t="str">
        <f>IFERROR(VLOOKUP(B163, results!A:C, 3, FALSE), "")</f>
        <v>D</v>
      </c>
      <c r="E163" s="68"/>
      <c r="F163" s="68"/>
      <c r="G163" s="68"/>
      <c r="H163" s="68"/>
      <c r="I163" s="68"/>
      <c r="J163" s="68">
        <f>IF(L163&gt;L164,1,0)</f>
        <v>0</v>
      </c>
      <c r="K163" s="68">
        <f>IF(L163&lt;L164,1,0)</f>
        <v>0</v>
      </c>
      <c r="L163" s="68">
        <f>IF(E163&gt;E164,1,0)+IF(F163&gt;F164,1,0)+IF(G163&gt;G164,1,0)+IF(H163&gt;H164,1,0)+IF(I163&gt;I164,1,0)</f>
        <v>0</v>
      </c>
      <c r="M163" s="68">
        <f t="shared" si="0"/>
        <v>0</v>
      </c>
      <c r="N163" s="68">
        <f>L164</f>
        <v>0</v>
      </c>
      <c r="O163" s="68">
        <f t="shared" si="1"/>
        <v>0</v>
      </c>
      <c r="P163" s="68">
        <f t="shared" si="2"/>
        <v>0</v>
      </c>
      <c r="Q163" s="68">
        <f>COUNTIF(E164:I164,"&lt;&gt;") * 5 -SUM(E164:I164)</f>
        <v>0</v>
      </c>
      <c r="R163" s="68">
        <f t="shared" si="3"/>
        <v>0</v>
      </c>
      <c r="S163" s="68" t="s">
        <v>59</v>
      </c>
      <c r="T163" s="68" t="s">
        <v>59</v>
      </c>
      <c r="U163" s="69"/>
      <c r="V163" s="70"/>
      <c r="W163" s="71"/>
      <c r="X163" s="71"/>
      <c r="Y163" s="158" t="b">
        <v>0</v>
      </c>
      <c r="Z163" s="72"/>
    </row>
    <row r="164" spans="1:26" ht="14.25" customHeight="1" x14ac:dyDescent="0.3">
      <c r="A164" s="148"/>
      <c r="B164" s="37">
        <v>24</v>
      </c>
      <c r="C164" s="37">
        <f>IFERROR(VLOOKUP(B164, results!A:C, 2, FALSE), "")</f>
        <v>0</v>
      </c>
      <c r="D164" s="37" t="str">
        <f>IFERROR(VLOOKUP(B164, results!A:C, 3, FALSE), "")</f>
        <v>D</v>
      </c>
      <c r="E164" s="37"/>
      <c r="F164" s="37"/>
      <c r="G164" s="37"/>
      <c r="H164" s="37"/>
      <c r="I164" s="37"/>
      <c r="J164" s="37">
        <f>IF(L164&gt;L163,1,0)</f>
        <v>0</v>
      </c>
      <c r="K164" s="37">
        <f>IF(L164&lt;L163,1,0)</f>
        <v>0</v>
      </c>
      <c r="L164" s="37">
        <f>IF(E164&gt;E163,1,0)+IF(F164&gt;F163,1,0)+IF(G164&gt;G163,1,0)+IF(H164&gt;H163,1,0)+IF(I164&gt;I163,1,0)</f>
        <v>0</v>
      </c>
      <c r="M164" s="37">
        <f t="shared" si="0"/>
        <v>0</v>
      </c>
      <c r="N164" s="37">
        <f>L163</f>
        <v>0</v>
      </c>
      <c r="O164" s="37">
        <f t="shared" si="1"/>
        <v>0</v>
      </c>
      <c r="P164" s="37">
        <f t="shared" si="2"/>
        <v>0</v>
      </c>
      <c r="Q164" s="37">
        <f>COUNTIF(E163:I163,"&lt;&gt;") * 5 -SUM(E163:I163)</f>
        <v>0</v>
      </c>
      <c r="R164" s="37">
        <f t="shared" si="3"/>
        <v>0</v>
      </c>
      <c r="S164" s="37" t="s">
        <v>59</v>
      </c>
      <c r="T164" s="37" t="s">
        <v>59</v>
      </c>
      <c r="U164" s="38"/>
      <c r="V164" s="39"/>
      <c r="W164" s="40"/>
      <c r="X164" s="40"/>
      <c r="Y164" s="145"/>
      <c r="Z164" s="62"/>
    </row>
    <row r="165" spans="1:26" ht="14.25" customHeight="1" x14ac:dyDescent="0.3">
      <c r="A165" s="153">
        <v>84</v>
      </c>
      <c r="B165" s="68">
        <v>22</v>
      </c>
      <c r="C165" s="68">
        <f>IFERROR(VLOOKUP(B165, results!A:C, 2, FALSE), "")</f>
        <v>0</v>
      </c>
      <c r="D165" s="68" t="str">
        <f>IFERROR(VLOOKUP(B165, results!A:C, 3, FALSE), "")</f>
        <v>D</v>
      </c>
      <c r="E165" s="68"/>
      <c r="F165" s="68"/>
      <c r="G165" s="68"/>
      <c r="H165" s="68"/>
      <c r="I165" s="68"/>
      <c r="J165" s="68">
        <f>IF(L165&gt;L166,1,0)</f>
        <v>0</v>
      </c>
      <c r="K165" s="68">
        <f>IF(L165&lt;L166,1,0)</f>
        <v>0</v>
      </c>
      <c r="L165" s="68">
        <f>IF(E165&gt;E166,1,0)+IF(F165&gt;F166,1,0)+IF(G165&gt;G166,1,0)+IF(H165&gt;H166,1,0)+IF(I165&gt;I166,1,0)</f>
        <v>0</v>
      </c>
      <c r="M165" s="68">
        <f t="shared" si="0"/>
        <v>0</v>
      </c>
      <c r="N165" s="68">
        <f>L166</f>
        <v>0</v>
      </c>
      <c r="O165" s="68">
        <f t="shared" si="1"/>
        <v>0</v>
      </c>
      <c r="P165" s="68">
        <f t="shared" si="2"/>
        <v>0</v>
      </c>
      <c r="Q165" s="68">
        <f>COUNTIF(E166:I166,"&lt;&gt;") * 5 -SUM(E166:I166)</f>
        <v>0</v>
      </c>
      <c r="R165" s="68">
        <f t="shared" si="3"/>
        <v>0</v>
      </c>
      <c r="S165" s="68" t="s">
        <v>59</v>
      </c>
      <c r="T165" s="68" t="s">
        <v>59</v>
      </c>
      <c r="U165" s="69"/>
      <c r="V165" s="70"/>
      <c r="W165" s="71"/>
      <c r="X165" s="71"/>
      <c r="Y165" s="158" t="b">
        <v>0</v>
      </c>
      <c r="Z165" s="72"/>
    </row>
    <row r="166" spans="1:26" ht="14.25" customHeight="1" x14ac:dyDescent="0.3">
      <c r="A166" s="148"/>
      <c r="B166" s="37">
        <v>24</v>
      </c>
      <c r="C166" s="37">
        <f>IFERROR(VLOOKUP(B166, results!A:C, 2, FALSE), "")</f>
        <v>0</v>
      </c>
      <c r="D166" s="37" t="str">
        <f>IFERROR(VLOOKUP(B166, results!A:C, 3, FALSE), "")</f>
        <v>D</v>
      </c>
      <c r="E166" s="37"/>
      <c r="F166" s="37"/>
      <c r="G166" s="37"/>
      <c r="H166" s="37"/>
      <c r="I166" s="37"/>
      <c r="J166" s="37">
        <f>IF(L166&gt;L165,1,0)</f>
        <v>0</v>
      </c>
      <c r="K166" s="37">
        <f>IF(L166&lt;L165,1,0)</f>
        <v>0</v>
      </c>
      <c r="L166" s="37">
        <f>IF(E166&gt;E165,1,0)+IF(F166&gt;F165,1,0)+IF(G166&gt;G165,1,0)+IF(H166&gt;H165,1,0)+IF(I166&gt;I165,1,0)</f>
        <v>0</v>
      </c>
      <c r="M166" s="37">
        <f t="shared" si="0"/>
        <v>0</v>
      </c>
      <c r="N166" s="37">
        <f>L165</f>
        <v>0</v>
      </c>
      <c r="O166" s="37">
        <f t="shared" si="1"/>
        <v>0</v>
      </c>
      <c r="P166" s="37">
        <f t="shared" si="2"/>
        <v>0</v>
      </c>
      <c r="Q166" s="37">
        <f>COUNTIF(E165:I165,"&lt;&gt;") * 5 -SUM(E165:I165)</f>
        <v>0</v>
      </c>
      <c r="R166" s="37">
        <f t="shared" si="3"/>
        <v>0</v>
      </c>
      <c r="S166" s="37" t="s">
        <v>59</v>
      </c>
      <c r="T166" s="37" t="s">
        <v>59</v>
      </c>
      <c r="U166" s="38"/>
      <c r="V166" s="39"/>
      <c r="W166" s="40"/>
      <c r="X166" s="40"/>
      <c r="Y166" s="145"/>
      <c r="Z166" s="62"/>
    </row>
    <row r="167" spans="1:26" ht="14.25" customHeight="1" x14ac:dyDescent="0.3">
      <c r="A167" s="153">
        <v>85</v>
      </c>
      <c r="B167" s="68">
        <v>25</v>
      </c>
      <c r="C167" s="68">
        <f>IFERROR(VLOOKUP(B167, results!A:C, 2, FALSE), "")</f>
        <v>0</v>
      </c>
      <c r="D167" s="68" t="str">
        <f>IFERROR(VLOOKUP(B167, results!A:C, 3, FALSE), "")</f>
        <v>D</v>
      </c>
      <c r="E167" s="68"/>
      <c r="F167" s="68"/>
      <c r="G167" s="68"/>
      <c r="H167" s="68"/>
      <c r="I167" s="68"/>
      <c r="J167" s="68">
        <f>IF(L167&gt;L168,1,0)</f>
        <v>0</v>
      </c>
      <c r="K167" s="68">
        <f>IF(L167&lt;L168,1,0)</f>
        <v>0</v>
      </c>
      <c r="L167" s="68">
        <f>IF(E167&gt;E168,1,0)+IF(F167&gt;F168,1,0)+IF(G167&gt;G168,1,0)+IF(H167&gt;H168,1,0)+IF(I167&gt;I168,1,0)</f>
        <v>0</v>
      </c>
      <c r="M167" s="68">
        <f t="shared" si="0"/>
        <v>0</v>
      </c>
      <c r="N167" s="68">
        <f>L168</f>
        <v>0</v>
      </c>
      <c r="O167" s="68">
        <f t="shared" si="1"/>
        <v>0</v>
      </c>
      <c r="P167" s="68">
        <f t="shared" si="2"/>
        <v>0</v>
      </c>
      <c r="Q167" s="68">
        <f>COUNTIF(E168:I168,"&lt;&gt;") * 5 -SUM(E168:I168)</f>
        <v>0</v>
      </c>
      <c r="R167" s="68">
        <f t="shared" si="3"/>
        <v>0</v>
      </c>
      <c r="S167" s="68" t="s">
        <v>59</v>
      </c>
      <c r="T167" s="68" t="s">
        <v>59</v>
      </c>
      <c r="U167" s="69"/>
      <c r="V167" s="70"/>
      <c r="W167" s="71"/>
      <c r="X167" s="71"/>
      <c r="Y167" s="158" t="b">
        <v>0</v>
      </c>
      <c r="Z167" s="72"/>
    </row>
    <row r="168" spans="1:26" ht="14.25" customHeight="1" x14ac:dyDescent="0.3">
      <c r="A168" s="148"/>
      <c r="B168" s="37">
        <v>28</v>
      </c>
      <c r="C168" s="37">
        <f>IFERROR(VLOOKUP(B168, results!A:C, 2, FALSE), "")</f>
        <v>0</v>
      </c>
      <c r="D168" s="37" t="str">
        <f>IFERROR(VLOOKUP(B168, results!A:C, 3, FALSE), "")</f>
        <v>D</v>
      </c>
      <c r="E168" s="37"/>
      <c r="F168" s="37"/>
      <c r="G168" s="37"/>
      <c r="H168" s="37"/>
      <c r="I168" s="37"/>
      <c r="J168" s="37">
        <f>IF(L168&gt;L167,1,0)</f>
        <v>0</v>
      </c>
      <c r="K168" s="37">
        <f>IF(L168&lt;L167,1,0)</f>
        <v>0</v>
      </c>
      <c r="L168" s="37">
        <f>IF(E168&gt;E167,1,0)+IF(F168&gt;F167,1,0)+IF(G168&gt;G167,1,0)+IF(H168&gt;H167,1,0)+IF(I168&gt;I167,1,0)</f>
        <v>0</v>
      </c>
      <c r="M168" s="37">
        <f t="shared" si="0"/>
        <v>0</v>
      </c>
      <c r="N168" s="37">
        <f>L167</f>
        <v>0</v>
      </c>
      <c r="O168" s="37">
        <f t="shared" si="1"/>
        <v>0</v>
      </c>
      <c r="P168" s="37">
        <f t="shared" si="2"/>
        <v>0</v>
      </c>
      <c r="Q168" s="37">
        <f>COUNTIF(E167:I167,"&lt;&gt;") * 5 -SUM(E167:I167)</f>
        <v>0</v>
      </c>
      <c r="R168" s="37">
        <f t="shared" si="3"/>
        <v>0</v>
      </c>
      <c r="S168" s="37" t="s">
        <v>59</v>
      </c>
      <c r="T168" s="37" t="s">
        <v>59</v>
      </c>
      <c r="U168" s="38"/>
      <c r="V168" s="39"/>
      <c r="W168" s="40"/>
      <c r="X168" s="40"/>
      <c r="Y168" s="145"/>
      <c r="Z168" s="62"/>
    </row>
    <row r="169" spans="1:26" ht="14.25" customHeight="1" x14ac:dyDescent="0.3">
      <c r="A169" s="153">
        <v>86</v>
      </c>
      <c r="B169" s="68">
        <v>26</v>
      </c>
      <c r="C169" s="68">
        <f>IFERROR(VLOOKUP(B169, results!A:C, 2, FALSE), "")</f>
        <v>0</v>
      </c>
      <c r="D169" s="68" t="str">
        <f>IFERROR(VLOOKUP(B169, results!A:C, 3, FALSE), "")</f>
        <v>D</v>
      </c>
      <c r="E169" s="68"/>
      <c r="F169" s="68"/>
      <c r="G169" s="68"/>
      <c r="H169" s="68"/>
      <c r="I169" s="68"/>
      <c r="J169" s="68">
        <f>IF(L169&gt;L170,1,0)</f>
        <v>0</v>
      </c>
      <c r="K169" s="68">
        <f>IF(L169&lt;L170,1,0)</f>
        <v>0</v>
      </c>
      <c r="L169" s="68">
        <f>IF(E169&gt;E170,1,0)+IF(F169&gt;F170,1,0)+IF(G169&gt;G170,1,0)+IF(H169&gt;H170,1,0)+IF(I169&gt;I170,1,0)</f>
        <v>0</v>
      </c>
      <c r="M169" s="68">
        <f t="shared" si="0"/>
        <v>0</v>
      </c>
      <c r="N169" s="68">
        <f>L170</f>
        <v>0</v>
      </c>
      <c r="O169" s="68">
        <f t="shared" si="1"/>
        <v>0</v>
      </c>
      <c r="P169" s="68">
        <f t="shared" si="2"/>
        <v>0</v>
      </c>
      <c r="Q169" s="68">
        <f>COUNTIF(E170:I170,"&lt;&gt;") * 5 -SUM(E170:I170)</f>
        <v>0</v>
      </c>
      <c r="R169" s="68">
        <f t="shared" si="3"/>
        <v>0</v>
      </c>
      <c r="S169" s="68" t="s">
        <v>59</v>
      </c>
      <c r="T169" s="68" t="s">
        <v>59</v>
      </c>
      <c r="U169" s="69"/>
      <c r="V169" s="70"/>
      <c r="W169" s="71"/>
      <c r="X169" s="71"/>
      <c r="Y169" s="158" t="b">
        <v>0</v>
      </c>
      <c r="Z169" s="72"/>
    </row>
    <row r="170" spans="1:26" ht="14.25" customHeight="1" x14ac:dyDescent="0.3">
      <c r="A170" s="148"/>
      <c r="B170" s="37">
        <v>27</v>
      </c>
      <c r="C170" s="37">
        <f>IFERROR(VLOOKUP(B170, results!A:C, 2, FALSE), "")</f>
        <v>0</v>
      </c>
      <c r="D170" s="37" t="str">
        <f>IFERROR(VLOOKUP(B170, results!A:C, 3, FALSE), "")</f>
        <v>D</v>
      </c>
      <c r="E170" s="37"/>
      <c r="F170" s="37"/>
      <c r="G170" s="37"/>
      <c r="H170" s="37"/>
      <c r="I170" s="37"/>
      <c r="J170" s="37">
        <f>IF(L170&gt;L169,1,0)</f>
        <v>0</v>
      </c>
      <c r="K170" s="37">
        <f>IF(L170&lt;L169,1,0)</f>
        <v>0</v>
      </c>
      <c r="L170" s="37">
        <f>IF(E170&gt;E169,1,0)+IF(F170&gt;F169,1,0)+IF(G170&gt;G169,1,0)+IF(H170&gt;H169,1,0)+IF(I170&gt;I169,1,0)</f>
        <v>0</v>
      </c>
      <c r="M170" s="37">
        <f t="shared" si="0"/>
        <v>0</v>
      </c>
      <c r="N170" s="37">
        <f>L169</f>
        <v>0</v>
      </c>
      <c r="O170" s="37">
        <f t="shared" si="1"/>
        <v>0</v>
      </c>
      <c r="P170" s="37">
        <f t="shared" si="2"/>
        <v>0</v>
      </c>
      <c r="Q170" s="37">
        <f>COUNTIF(E169:I169,"&lt;&gt;") * 5 -SUM(E169:I169)</f>
        <v>0</v>
      </c>
      <c r="R170" s="37">
        <f t="shared" si="3"/>
        <v>0</v>
      </c>
      <c r="S170" s="37" t="s">
        <v>59</v>
      </c>
      <c r="T170" s="37" t="s">
        <v>59</v>
      </c>
      <c r="U170" s="38"/>
      <c r="V170" s="39"/>
      <c r="W170" s="40"/>
      <c r="X170" s="40"/>
      <c r="Y170" s="145"/>
      <c r="Z170" s="62"/>
    </row>
  </sheetData>
  <mergeCells count="178">
    <mergeCell ref="Y103:Y104"/>
    <mergeCell ref="Y105:Y106"/>
    <mergeCell ref="Y107:Y108"/>
    <mergeCell ref="Y109:Y110"/>
    <mergeCell ref="Y111:Y112"/>
    <mergeCell ref="Y113:Y114"/>
    <mergeCell ref="Y115:Y116"/>
    <mergeCell ref="Y117:Y118"/>
    <mergeCell ref="Y119:Y120"/>
    <mergeCell ref="Y85:Y86"/>
    <mergeCell ref="Y87:Y88"/>
    <mergeCell ref="Y89:Y90"/>
    <mergeCell ref="Y91:Y92"/>
    <mergeCell ref="Y93:Y94"/>
    <mergeCell ref="Y95:Y96"/>
    <mergeCell ref="Y97:Y98"/>
    <mergeCell ref="Y99:Y100"/>
    <mergeCell ref="Y101:Y102"/>
    <mergeCell ref="Y169:Y170"/>
    <mergeCell ref="Y151:Y152"/>
    <mergeCell ref="Y153:Y154"/>
    <mergeCell ref="Y155:Y156"/>
    <mergeCell ref="Y157:Y158"/>
    <mergeCell ref="Y159:Y160"/>
    <mergeCell ref="Y161:Y162"/>
    <mergeCell ref="Y163:Y164"/>
    <mergeCell ref="Y53:Y54"/>
    <mergeCell ref="Y55:Y56"/>
    <mergeCell ref="Y57:Y58"/>
    <mergeCell ref="Y59:Y60"/>
    <mergeCell ref="Y61:Y62"/>
    <mergeCell ref="Y63:Y64"/>
    <mergeCell ref="Y65:Y66"/>
    <mergeCell ref="Y67:Y68"/>
    <mergeCell ref="Y69:Y70"/>
    <mergeCell ref="Y71:Y72"/>
    <mergeCell ref="Y73:Y74"/>
    <mergeCell ref="Y75:Y76"/>
    <mergeCell ref="Y77:Y78"/>
    <mergeCell ref="Y79:Y80"/>
    <mergeCell ref="Y81:Y82"/>
    <mergeCell ref="Y83:Y84"/>
    <mergeCell ref="A115:A116"/>
    <mergeCell ref="A117:A118"/>
    <mergeCell ref="A119:A120"/>
    <mergeCell ref="A121:A122"/>
    <mergeCell ref="A123:A124"/>
    <mergeCell ref="A125:A126"/>
    <mergeCell ref="A127:A128"/>
    <mergeCell ref="Y165:Y166"/>
    <mergeCell ref="Y167:Y168"/>
    <mergeCell ref="Y121:Y122"/>
    <mergeCell ref="Y123:Y124"/>
    <mergeCell ref="Y125:Y126"/>
    <mergeCell ref="Y127:Y128"/>
    <mergeCell ref="Y129:Y130"/>
    <mergeCell ref="Y131:Y132"/>
    <mergeCell ref="Y133:Y134"/>
    <mergeCell ref="Y135:Y136"/>
    <mergeCell ref="Y137:Y138"/>
    <mergeCell ref="Y139:Y140"/>
    <mergeCell ref="Y141:Y142"/>
    <mergeCell ref="Y143:Y144"/>
    <mergeCell ref="Y145:Y146"/>
    <mergeCell ref="Y147:Y148"/>
    <mergeCell ref="Y149:Y150"/>
    <mergeCell ref="A97:A98"/>
    <mergeCell ref="A99:A100"/>
    <mergeCell ref="A101:A102"/>
    <mergeCell ref="A103:A104"/>
    <mergeCell ref="A105:A106"/>
    <mergeCell ref="A107:A108"/>
    <mergeCell ref="A109:A110"/>
    <mergeCell ref="A111:A112"/>
    <mergeCell ref="A113:A114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157:A158"/>
    <mergeCell ref="A159:A160"/>
    <mergeCell ref="A161:A162"/>
    <mergeCell ref="A163:A164"/>
    <mergeCell ref="A165:A166"/>
    <mergeCell ref="A167:A168"/>
    <mergeCell ref="A169:A170"/>
    <mergeCell ref="A143:A144"/>
    <mergeCell ref="A145:A146"/>
    <mergeCell ref="A147:A148"/>
    <mergeCell ref="A149:A150"/>
    <mergeCell ref="A151:A152"/>
    <mergeCell ref="A153:A154"/>
    <mergeCell ref="A155:A156"/>
    <mergeCell ref="Y49:Y50"/>
    <mergeCell ref="Y51:Y52"/>
    <mergeCell ref="A129:A130"/>
    <mergeCell ref="A131:A132"/>
    <mergeCell ref="A133:A134"/>
    <mergeCell ref="A135:A136"/>
    <mergeCell ref="A137:A138"/>
    <mergeCell ref="A139:A140"/>
    <mergeCell ref="A141:A142"/>
    <mergeCell ref="A49:A50"/>
    <mergeCell ref="A51:A52"/>
    <mergeCell ref="A53:A54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75:A76"/>
    <mergeCell ref="A77:A78"/>
    <mergeCell ref="Y31:Y32"/>
    <mergeCell ref="Y33:Y34"/>
    <mergeCell ref="Y35:Y36"/>
    <mergeCell ref="Y37:Y38"/>
    <mergeCell ref="Y39:Y40"/>
    <mergeCell ref="Y41:Y42"/>
    <mergeCell ref="Y43:Y44"/>
    <mergeCell ref="Y45:Y46"/>
    <mergeCell ref="Y47:Y48"/>
    <mergeCell ref="Y23:Y24"/>
    <mergeCell ref="A17:A18"/>
    <mergeCell ref="A19:A20"/>
    <mergeCell ref="A21:A22"/>
    <mergeCell ref="A23:A24"/>
    <mergeCell ref="A25:A26"/>
    <mergeCell ref="A27:A28"/>
    <mergeCell ref="A29:A30"/>
    <mergeCell ref="Y25:Y26"/>
    <mergeCell ref="Y27:Y28"/>
    <mergeCell ref="Y29:Y30"/>
    <mergeCell ref="A11:A12"/>
    <mergeCell ref="A13:A14"/>
    <mergeCell ref="A15:A16"/>
    <mergeCell ref="Y11:Y12"/>
    <mergeCell ref="Y13:Y14"/>
    <mergeCell ref="Y15:Y16"/>
    <mergeCell ref="Y17:Y18"/>
    <mergeCell ref="Y19:Y20"/>
    <mergeCell ref="Y21:Y22"/>
    <mergeCell ref="Y1:Y2"/>
    <mergeCell ref="Y3:Y4"/>
    <mergeCell ref="Y5:Y6"/>
    <mergeCell ref="Y7:Y8"/>
    <mergeCell ref="Y9:Y10"/>
    <mergeCell ref="A3:A4"/>
    <mergeCell ref="A5:A6"/>
    <mergeCell ref="A7:A8"/>
    <mergeCell ref="A9:A10"/>
    <mergeCell ref="A1:A2"/>
    <mergeCell ref="B1:B2"/>
    <mergeCell ref="C1:C2"/>
    <mergeCell ref="D1:D2"/>
    <mergeCell ref="E1:I1"/>
    <mergeCell ref="J1:K1"/>
    <mergeCell ref="L1:O1"/>
    <mergeCell ref="P1:R1"/>
    <mergeCell ref="S1:T1"/>
  </mergeCells>
  <conditionalFormatting sqref="J3:J170">
    <cfRule type="cellIs" dxfId="3" priority="1" operator="equal">
      <formula>1</formula>
    </cfRule>
  </conditionalFormatting>
  <conditionalFormatting sqref="K3:K170">
    <cfRule type="cellIs" dxfId="2" priority="2" operator="equal">
      <formula>1</formula>
    </cfRule>
  </conditionalFormatting>
  <pageMargins left="0.23622047244094491" right="0.23622047244094491" top="0.74803149606299213" bottom="0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57"/>
  <sheetViews>
    <sheetView workbookViewId="0"/>
  </sheetViews>
  <sheetFormatPr defaultColWidth="14.44140625" defaultRowHeight="15" customHeight="1" x14ac:dyDescent="0.3"/>
  <cols>
    <col min="1" max="1" width="18.5546875" customWidth="1"/>
    <col min="2" max="2" width="6" customWidth="1"/>
    <col min="3" max="3" width="21" customWidth="1"/>
    <col min="4" max="4" width="18.88671875" customWidth="1"/>
    <col min="5" max="11" width="4.44140625" customWidth="1"/>
    <col min="12" max="14" width="10" customWidth="1"/>
    <col min="15" max="20" width="6" customWidth="1"/>
    <col min="21" max="21" width="21" customWidth="1"/>
    <col min="22" max="24" width="8.6640625" hidden="1" customWidth="1"/>
    <col min="25" max="25" width="2.5546875" customWidth="1"/>
    <col min="26" max="27" width="8.6640625" customWidth="1"/>
  </cols>
  <sheetData>
    <row r="1" spans="1:27" ht="14.25" customHeight="1" x14ac:dyDescent="0.3">
      <c r="A1" s="134" t="s">
        <v>47</v>
      </c>
      <c r="B1" s="134" t="s">
        <v>12</v>
      </c>
      <c r="C1" s="134" t="s">
        <v>13</v>
      </c>
      <c r="D1" s="134" t="s">
        <v>61</v>
      </c>
      <c r="E1" s="134" t="s">
        <v>48</v>
      </c>
      <c r="F1" s="135"/>
      <c r="G1" s="135"/>
      <c r="H1" s="135"/>
      <c r="I1" s="135"/>
      <c r="J1" s="134" t="s">
        <v>49</v>
      </c>
      <c r="K1" s="135"/>
      <c r="L1" s="134" t="s">
        <v>50</v>
      </c>
      <c r="M1" s="135"/>
      <c r="N1" s="135"/>
      <c r="O1" s="135"/>
      <c r="P1" s="134" t="s">
        <v>51</v>
      </c>
      <c r="Q1" s="135"/>
      <c r="R1" s="135"/>
      <c r="S1" s="134" t="s">
        <v>18</v>
      </c>
      <c r="T1" s="135"/>
      <c r="U1" s="27"/>
      <c r="Y1" s="73"/>
      <c r="Z1" s="164" t="s">
        <v>52</v>
      </c>
      <c r="AA1" s="28" t="s">
        <v>53</v>
      </c>
    </row>
    <row r="2" spans="1:27" ht="14.25" customHeight="1" x14ac:dyDescent="0.3">
      <c r="A2" s="135"/>
      <c r="B2" s="135"/>
      <c r="C2" s="135"/>
      <c r="D2" s="135"/>
      <c r="E2" s="29" t="s">
        <v>54</v>
      </c>
      <c r="F2" s="29" t="s">
        <v>55</v>
      </c>
      <c r="G2" s="29" t="s">
        <v>56</v>
      </c>
      <c r="H2" s="29" t="s">
        <v>57</v>
      </c>
      <c r="I2" s="29" t="s">
        <v>58</v>
      </c>
      <c r="J2" s="29" t="s">
        <v>23</v>
      </c>
      <c r="K2" s="29" t="s">
        <v>24</v>
      </c>
      <c r="L2" s="29" t="s">
        <v>23</v>
      </c>
      <c r="M2" s="29" t="s">
        <v>28</v>
      </c>
      <c r="N2" s="29" t="s">
        <v>24</v>
      </c>
      <c r="O2" s="29" t="s">
        <v>25</v>
      </c>
      <c r="P2" s="29" t="s">
        <v>38</v>
      </c>
      <c r="Q2" s="29" t="s">
        <v>31</v>
      </c>
      <c r="R2" s="29" t="s">
        <v>34</v>
      </c>
      <c r="S2" s="30" t="s">
        <v>59</v>
      </c>
      <c r="T2" s="31" t="s">
        <v>59</v>
      </c>
      <c r="U2" s="29" t="s">
        <v>60</v>
      </c>
      <c r="Y2" s="73"/>
      <c r="Z2" s="165"/>
      <c r="AA2" s="32" t="b">
        <v>0</v>
      </c>
    </row>
    <row r="3" spans="1:27" ht="41.4" x14ac:dyDescent="0.3">
      <c r="A3" s="74" t="s">
        <v>62</v>
      </c>
      <c r="B3" s="75">
        <v>0</v>
      </c>
      <c r="C3" s="75" t="str">
        <f>IFERROR(VLOOKUP(B3, results!A:C, 2, FALSE), "")</f>
        <v/>
      </c>
      <c r="D3" s="75" t="str">
        <f>IFERROR(VLOOKUP(B3, results!A:C, 3, FALSE), "")</f>
        <v/>
      </c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6"/>
      <c r="V3" s="75"/>
      <c r="W3" s="75"/>
      <c r="X3" s="75"/>
      <c r="Y3" s="73"/>
      <c r="Z3" s="77" t="b">
        <v>0</v>
      </c>
      <c r="AA3" s="78"/>
    </row>
    <row r="4" spans="1:27" ht="14.25" customHeight="1" x14ac:dyDescent="0.3">
      <c r="A4" s="170">
        <v>86</v>
      </c>
      <c r="B4" s="79">
        <v>1</v>
      </c>
      <c r="C4" s="79" t="s">
        <v>63</v>
      </c>
      <c r="D4" s="79" t="s">
        <v>64</v>
      </c>
      <c r="E4" s="79"/>
      <c r="F4" s="79"/>
      <c r="G4" s="79"/>
      <c r="H4" s="79"/>
      <c r="I4" s="79"/>
      <c r="J4" s="79">
        <v>0</v>
      </c>
      <c r="K4" s="79">
        <v>0</v>
      </c>
      <c r="L4" s="79">
        <f>IF(E4&gt;E5,1,0)+IF(F4&gt;F5,1,0)+IF(G4&gt;G5,1,0)+IF(H4&gt;H5,1,0)+IF(I4&gt;I5,1,0)</f>
        <v>0</v>
      </c>
      <c r="M4" s="79">
        <f t="shared" ref="M4:M57" si="0">O4-L4-N4</f>
        <v>0</v>
      </c>
      <c r="N4" s="79">
        <f>L5</f>
        <v>0</v>
      </c>
      <c r="O4" s="79">
        <f t="shared" ref="O4:O57" si="1">IF(ISBLANK(E4),0,1)+IF(ISBLANK(F4),0,1)+IF(ISBLANK(G4),0,1)+IF(ISBLANK(H4),0,1)+IF(ISBLANK(I4),0,1)</f>
        <v>0</v>
      </c>
      <c r="P4" s="79">
        <f t="shared" ref="P4:P57" si="2">SUM(E4:I4)</f>
        <v>0</v>
      </c>
      <c r="Q4" s="79">
        <f>COUNTIF(E5:I5,"&lt;&gt;") * 5 -SUM(E5:I5)</f>
        <v>0</v>
      </c>
      <c r="R4" s="79">
        <f t="shared" ref="R4:R57" si="3">IFERROR(P4-Q4,0)</f>
        <v>0</v>
      </c>
      <c r="S4" s="79" t="s">
        <v>59</v>
      </c>
      <c r="T4" s="79" t="s">
        <v>59</v>
      </c>
      <c r="U4" s="80"/>
      <c r="V4" s="81"/>
      <c r="W4" s="81"/>
      <c r="X4" s="82"/>
      <c r="Y4" s="83"/>
      <c r="Z4" s="166" t="b">
        <v>0</v>
      </c>
      <c r="AA4" s="84"/>
    </row>
    <row r="5" spans="1:27" ht="14.25" customHeight="1" x14ac:dyDescent="0.3">
      <c r="A5" s="148"/>
      <c r="B5" s="37">
        <v>2</v>
      </c>
      <c r="C5" s="37" t="s">
        <v>65</v>
      </c>
      <c r="D5" s="37" t="s">
        <v>64</v>
      </c>
      <c r="E5" s="37"/>
      <c r="F5" s="37"/>
      <c r="G5" s="37"/>
      <c r="H5" s="37"/>
      <c r="I5" s="37"/>
      <c r="J5" s="37">
        <v>0</v>
      </c>
      <c r="K5" s="37">
        <v>0</v>
      </c>
      <c r="L5" s="37">
        <f>IF(E5&gt;E4,1,0)+IF(F5&gt;F4,1,0)+IF(G5&gt;G4,1,0)+IF(H5&gt;H4,1,0)+IF(I5&gt;I4,1,0)</f>
        <v>0</v>
      </c>
      <c r="M5" s="37">
        <f t="shared" si="0"/>
        <v>0</v>
      </c>
      <c r="N5" s="37">
        <f>L4</f>
        <v>0</v>
      </c>
      <c r="O5" s="37">
        <f t="shared" si="1"/>
        <v>0</v>
      </c>
      <c r="P5" s="37">
        <f t="shared" si="2"/>
        <v>0</v>
      </c>
      <c r="Q5" s="37">
        <f>COUNTIF(E4:I4,"&lt;&gt;") * 5 -SUM(E4:I4)</f>
        <v>0</v>
      </c>
      <c r="R5" s="37">
        <f t="shared" si="3"/>
        <v>0</v>
      </c>
      <c r="S5" s="37" t="s">
        <v>59</v>
      </c>
      <c r="T5" s="37" t="s">
        <v>59</v>
      </c>
      <c r="U5" s="38"/>
      <c r="V5" s="40"/>
      <c r="W5" s="40"/>
      <c r="X5" s="85"/>
      <c r="Y5" s="86"/>
      <c r="Z5" s="167"/>
      <c r="AA5" s="39"/>
    </row>
    <row r="6" spans="1:27" ht="14.25" customHeight="1" x14ac:dyDescent="0.3">
      <c r="A6" s="171">
        <v>87</v>
      </c>
      <c r="B6" s="87">
        <v>3</v>
      </c>
      <c r="C6" s="87" t="s">
        <v>66</v>
      </c>
      <c r="D6" s="87" t="s">
        <v>64</v>
      </c>
      <c r="E6" s="87"/>
      <c r="F6" s="87"/>
      <c r="G6" s="87"/>
      <c r="H6" s="87"/>
      <c r="I6" s="87"/>
      <c r="J6" s="87">
        <v>0</v>
      </c>
      <c r="K6" s="87">
        <v>0</v>
      </c>
      <c r="L6" s="87">
        <f>IF(E6&gt;E7,1,0)+IF(F6&gt;F7,1,0)+IF(G6&gt;G7,1,0)+IF(H6&gt;H7,1,0)+IF(I6&gt;I7,1,0)</f>
        <v>0</v>
      </c>
      <c r="M6" s="87">
        <f t="shared" si="0"/>
        <v>0</v>
      </c>
      <c r="N6" s="87">
        <f>L7</f>
        <v>0</v>
      </c>
      <c r="O6" s="87">
        <f t="shared" si="1"/>
        <v>0</v>
      </c>
      <c r="P6" s="87">
        <f t="shared" si="2"/>
        <v>0</v>
      </c>
      <c r="Q6" s="87">
        <f>COUNTIF(E7:I7,"&lt;&gt;") * 5 -SUM(E7:I7)</f>
        <v>0</v>
      </c>
      <c r="R6" s="87">
        <f t="shared" si="3"/>
        <v>0</v>
      </c>
      <c r="S6" s="87" t="s">
        <v>59</v>
      </c>
      <c r="T6" s="87" t="s">
        <v>59</v>
      </c>
      <c r="U6" s="88"/>
      <c r="V6" s="89"/>
      <c r="W6" s="89"/>
      <c r="X6" s="90"/>
      <c r="Y6" s="91"/>
      <c r="Z6" s="168" t="b">
        <v>0</v>
      </c>
      <c r="AA6" s="92"/>
    </row>
    <row r="7" spans="1:27" ht="14.25" customHeight="1" x14ac:dyDescent="0.3">
      <c r="A7" s="148"/>
      <c r="B7" s="37">
        <v>4</v>
      </c>
      <c r="C7" s="37" t="s">
        <v>67</v>
      </c>
      <c r="D7" s="37" t="s">
        <v>64</v>
      </c>
      <c r="E7" s="37"/>
      <c r="F7" s="37"/>
      <c r="G7" s="37"/>
      <c r="H7" s="37"/>
      <c r="I7" s="37"/>
      <c r="J7" s="37">
        <v>0</v>
      </c>
      <c r="K7" s="37">
        <v>0</v>
      </c>
      <c r="L7" s="37">
        <f>IF(E7&gt;E6,1,0)+IF(F7&gt;F6,1,0)+IF(G7&gt;G6,1,0)+IF(H7&gt;H6,1,0)+IF(I7&gt;I6,1,0)</f>
        <v>0</v>
      </c>
      <c r="M7" s="37">
        <f t="shared" si="0"/>
        <v>0</v>
      </c>
      <c r="N7" s="37">
        <f>L6</f>
        <v>0</v>
      </c>
      <c r="O7" s="37">
        <f t="shared" si="1"/>
        <v>0</v>
      </c>
      <c r="P7" s="37">
        <f t="shared" si="2"/>
        <v>0</v>
      </c>
      <c r="Q7" s="37">
        <f>COUNTIF(E6:I6,"&lt;&gt;") * 5 -SUM(E6:I6)</f>
        <v>0</v>
      </c>
      <c r="R7" s="37">
        <f t="shared" si="3"/>
        <v>0</v>
      </c>
      <c r="S7" s="37" t="s">
        <v>59</v>
      </c>
      <c r="T7" s="37" t="s">
        <v>59</v>
      </c>
      <c r="U7" s="38"/>
      <c r="V7" s="40"/>
      <c r="W7" s="40"/>
      <c r="X7" s="85"/>
      <c r="Y7" s="86"/>
      <c r="Z7" s="167"/>
      <c r="AA7" s="39"/>
    </row>
    <row r="8" spans="1:27" ht="14.25" customHeight="1" x14ac:dyDescent="0.3">
      <c r="A8" s="171">
        <v>88</v>
      </c>
      <c r="B8" s="87">
        <v>5</v>
      </c>
      <c r="C8" s="87" t="s">
        <v>68</v>
      </c>
      <c r="D8" s="87" t="s">
        <v>64</v>
      </c>
      <c r="E8" s="87"/>
      <c r="F8" s="87"/>
      <c r="G8" s="87"/>
      <c r="H8" s="87"/>
      <c r="I8" s="87"/>
      <c r="J8" s="87">
        <v>0</v>
      </c>
      <c r="K8" s="87">
        <v>0</v>
      </c>
      <c r="L8" s="87">
        <f>IF(E8&gt;E9,1,0)+IF(F8&gt;F9,1,0)+IF(G8&gt;G9,1,0)+IF(H8&gt;H9,1,0)+IF(I8&gt;I9,1,0)</f>
        <v>0</v>
      </c>
      <c r="M8" s="87">
        <f t="shared" si="0"/>
        <v>0</v>
      </c>
      <c r="N8" s="87">
        <f>L9</f>
        <v>0</v>
      </c>
      <c r="O8" s="87">
        <f t="shared" si="1"/>
        <v>0</v>
      </c>
      <c r="P8" s="87">
        <f t="shared" si="2"/>
        <v>0</v>
      </c>
      <c r="Q8" s="87">
        <f>COUNTIF(E9:I9,"&lt;&gt;") * 5 -SUM(E9:I9)</f>
        <v>0</v>
      </c>
      <c r="R8" s="87">
        <f t="shared" si="3"/>
        <v>0</v>
      </c>
      <c r="S8" s="87" t="s">
        <v>59</v>
      </c>
      <c r="T8" s="87" t="s">
        <v>59</v>
      </c>
      <c r="U8" s="88"/>
      <c r="V8" s="89"/>
      <c r="W8" s="89"/>
      <c r="X8" s="90"/>
      <c r="Y8" s="91"/>
      <c r="Z8" s="168" t="b">
        <v>0</v>
      </c>
      <c r="AA8" s="92"/>
    </row>
    <row r="9" spans="1:27" ht="14.25" customHeight="1" x14ac:dyDescent="0.3">
      <c r="A9" s="148"/>
      <c r="B9" s="37">
        <v>6</v>
      </c>
      <c r="C9" s="37" t="s">
        <v>69</v>
      </c>
      <c r="D9" s="37" t="s">
        <v>64</v>
      </c>
      <c r="E9" s="37"/>
      <c r="F9" s="37"/>
      <c r="G9" s="37"/>
      <c r="H9" s="37"/>
      <c r="I9" s="37"/>
      <c r="J9" s="37">
        <v>0</v>
      </c>
      <c r="K9" s="37">
        <v>0</v>
      </c>
      <c r="L9" s="37">
        <f>IF(E9&gt;E8,1,0)+IF(F9&gt;F8,1,0)+IF(G9&gt;G8,1,0)+IF(H9&gt;H8,1,0)+IF(I9&gt;I8,1,0)</f>
        <v>0</v>
      </c>
      <c r="M9" s="37">
        <f t="shared" si="0"/>
        <v>0</v>
      </c>
      <c r="N9" s="37">
        <f>L8</f>
        <v>0</v>
      </c>
      <c r="O9" s="37">
        <f t="shared" si="1"/>
        <v>0</v>
      </c>
      <c r="P9" s="37">
        <f t="shared" si="2"/>
        <v>0</v>
      </c>
      <c r="Q9" s="37">
        <f>COUNTIF(E8:I8,"&lt;&gt;") * 5 -SUM(E8:I8)</f>
        <v>0</v>
      </c>
      <c r="R9" s="37">
        <f t="shared" si="3"/>
        <v>0</v>
      </c>
      <c r="S9" s="37" t="s">
        <v>59</v>
      </c>
      <c r="T9" s="37" t="s">
        <v>59</v>
      </c>
      <c r="U9" s="38"/>
      <c r="V9" s="40"/>
      <c r="W9" s="40"/>
      <c r="X9" s="85"/>
      <c r="Y9" s="86"/>
      <c r="Z9" s="167"/>
      <c r="AA9" s="39"/>
    </row>
    <row r="10" spans="1:27" ht="14.25" customHeight="1" x14ac:dyDescent="0.3">
      <c r="A10" s="147">
        <v>89</v>
      </c>
      <c r="B10" s="33">
        <v>7</v>
      </c>
      <c r="C10" s="33" t="s">
        <v>70</v>
      </c>
      <c r="D10" s="33" t="s">
        <v>71</v>
      </c>
      <c r="E10" s="33"/>
      <c r="F10" s="33"/>
      <c r="G10" s="33"/>
      <c r="H10" s="33"/>
      <c r="I10" s="33"/>
      <c r="J10" s="33">
        <v>0</v>
      </c>
      <c r="K10" s="33">
        <v>0</v>
      </c>
      <c r="L10" s="33">
        <f>IF(E10&gt;E11,1,0)+IF(F10&gt;F11,1,0)+IF(G10&gt;G11,1,0)+IF(H10&gt;H11,1,0)+IF(I10&gt;I11,1,0)</f>
        <v>0</v>
      </c>
      <c r="M10" s="33">
        <f t="shared" si="0"/>
        <v>0</v>
      </c>
      <c r="N10" s="33">
        <f>L11</f>
        <v>0</v>
      </c>
      <c r="O10" s="33">
        <f t="shared" si="1"/>
        <v>0</v>
      </c>
      <c r="P10" s="33">
        <f t="shared" si="2"/>
        <v>0</v>
      </c>
      <c r="Q10" s="33">
        <f>COUNTIF(E11:I11,"&lt;&gt;") * 5 -SUM(E11:I11)</f>
        <v>0</v>
      </c>
      <c r="R10" s="33">
        <f t="shared" si="3"/>
        <v>0</v>
      </c>
      <c r="S10" s="33" t="s">
        <v>59</v>
      </c>
      <c r="T10" s="33" t="s">
        <v>59</v>
      </c>
      <c r="U10" s="34"/>
      <c r="V10" s="36"/>
      <c r="W10" s="36"/>
      <c r="X10" s="93"/>
      <c r="Y10" s="94"/>
      <c r="Z10" s="169" t="b">
        <v>0</v>
      </c>
      <c r="AA10" s="35"/>
    </row>
    <row r="11" spans="1:27" ht="14.25" customHeight="1" x14ac:dyDescent="0.3">
      <c r="A11" s="148"/>
      <c r="B11" s="37">
        <v>8</v>
      </c>
      <c r="C11" s="37" t="s">
        <v>72</v>
      </c>
      <c r="D11" s="37" t="s">
        <v>71</v>
      </c>
      <c r="E11" s="37"/>
      <c r="F11" s="37"/>
      <c r="G11" s="37"/>
      <c r="H11" s="37"/>
      <c r="I11" s="37"/>
      <c r="J11" s="37">
        <v>0</v>
      </c>
      <c r="K11" s="37">
        <v>0</v>
      </c>
      <c r="L11" s="37">
        <f>IF(E11&gt;E10,1,0)+IF(F11&gt;F10,1,0)+IF(G11&gt;G10,1,0)+IF(H11&gt;H10,1,0)+IF(I11&gt;I10,1,0)</f>
        <v>0</v>
      </c>
      <c r="M11" s="37">
        <f t="shared" si="0"/>
        <v>0</v>
      </c>
      <c r="N11" s="37">
        <f>L10</f>
        <v>0</v>
      </c>
      <c r="O11" s="37">
        <f t="shared" si="1"/>
        <v>0</v>
      </c>
      <c r="P11" s="37">
        <f t="shared" si="2"/>
        <v>0</v>
      </c>
      <c r="Q11" s="37">
        <f>COUNTIF(E10:I10,"&lt;&gt;") * 5 -SUM(E10:I10)</f>
        <v>0</v>
      </c>
      <c r="R11" s="37">
        <f t="shared" si="3"/>
        <v>0</v>
      </c>
      <c r="S11" s="37" t="s">
        <v>59</v>
      </c>
      <c r="T11" s="37" t="s">
        <v>59</v>
      </c>
      <c r="U11" s="38"/>
      <c r="V11" s="40"/>
      <c r="W11" s="40"/>
      <c r="X11" s="85"/>
      <c r="Y11" s="86"/>
      <c r="Z11" s="167"/>
      <c r="AA11" s="39"/>
    </row>
    <row r="12" spans="1:27" ht="15.75" customHeight="1" x14ac:dyDescent="0.3">
      <c r="A12" s="149">
        <v>90</v>
      </c>
      <c r="B12" s="41">
        <v>9</v>
      </c>
      <c r="C12" s="41" t="s">
        <v>73</v>
      </c>
      <c r="D12" s="41" t="s">
        <v>71</v>
      </c>
      <c r="E12" s="41"/>
      <c r="F12" s="41"/>
      <c r="G12" s="41"/>
      <c r="H12" s="41"/>
      <c r="I12" s="41"/>
      <c r="J12" s="41">
        <v>0</v>
      </c>
      <c r="K12" s="41">
        <v>0</v>
      </c>
      <c r="L12" s="41">
        <f>IF(E12&gt;E13,1,0)+IF(F12&gt;F13,1,0)+IF(G12&gt;G13,1,0)+IF(H12&gt;H13,1,0)+IF(I12&gt;I13,1,0)</f>
        <v>0</v>
      </c>
      <c r="M12" s="41">
        <f t="shared" si="0"/>
        <v>0</v>
      </c>
      <c r="N12" s="41">
        <f>L13</f>
        <v>0</v>
      </c>
      <c r="O12" s="41">
        <f t="shared" si="1"/>
        <v>0</v>
      </c>
      <c r="P12" s="41">
        <f t="shared" si="2"/>
        <v>0</v>
      </c>
      <c r="Q12" s="41">
        <f>COUNTIF(E13:I13,"&lt;&gt;") * 5 -SUM(E13:I13)</f>
        <v>0</v>
      </c>
      <c r="R12" s="41">
        <f t="shared" si="3"/>
        <v>0</v>
      </c>
      <c r="S12" s="41" t="s">
        <v>59</v>
      </c>
      <c r="T12" s="41" t="s">
        <v>59</v>
      </c>
      <c r="U12" s="42"/>
      <c r="V12" s="44"/>
      <c r="W12" s="44"/>
      <c r="X12" s="95"/>
      <c r="Y12" s="96"/>
      <c r="Z12" s="172" t="b">
        <v>0</v>
      </c>
      <c r="AA12" s="43"/>
    </row>
    <row r="13" spans="1:27" ht="14.25" customHeight="1" x14ac:dyDescent="0.3">
      <c r="A13" s="148"/>
      <c r="B13" s="37">
        <v>10</v>
      </c>
      <c r="C13" s="37" t="s">
        <v>74</v>
      </c>
      <c r="D13" s="37" t="s">
        <v>71</v>
      </c>
      <c r="E13" s="37"/>
      <c r="F13" s="37"/>
      <c r="G13" s="37"/>
      <c r="H13" s="37"/>
      <c r="I13" s="37"/>
      <c r="J13" s="37">
        <v>0</v>
      </c>
      <c r="K13" s="37">
        <v>0</v>
      </c>
      <c r="L13" s="37">
        <f>IF(E13&gt;E12,1,0)+IF(F13&gt;F12,1,0)+IF(G13&gt;G12,1,0)+IF(H13&gt;H12,1,0)+IF(I13&gt;I12,1,0)</f>
        <v>0</v>
      </c>
      <c r="M13" s="37">
        <f t="shared" si="0"/>
        <v>0</v>
      </c>
      <c r="N13" s="37">
        <f>L12</f>
        <v>0</v>
      </c>
      <c r="O13" s="37">
        <f t="shared" si="1"/>
        <v>0</v>
      </c>
      <c r="P13" s="37">
        <f t="shared" si="2"/>
        <v>0</v>
      </c>
      <c r="Q13" s="37">
        <f>COUNTIF(E12:I12,"&lt;&gt;") * 5 -SUM(E12:I12)</f>
        <v>0</v>
      </c>
      <c r="R13" s="37">
        <f t="shared" si="3"/>
        <v>0</v>
      </c>
      <c r="S13" s="37" t="s">
        <v>59</v>
      </c>
      <c r="T13" s="37" t="s">
        <v>59</v>
      </c>
      <c r="U13" s="38"/>
      <c r="V13" s="40"/>
      <c r="W13" s="40"/>
      <c r="X13" s="85"/>
      <c r="Y13" s="86"/>
      <c r="Z13" s="167"/>
      <c r="AA13" s="39"/>
    </row>
    <row r="14" spans="1:27" ht="14.25" customHeight="1" x14ac:dyDescent="0.3">
      <c r="A14" s="154">
        <v>91</v>
      </c>
      <c r="B14" s="45">
        <v>11</v>
      </c>
      <c r="C14" s="45" t="s">
        <v>75</v>
      </c>
      <c r="D14" s="45" t="s">
        <v>76</v>
      </c>
      <c r="E14" s="45"/>
      <c r="F14" s="45"/>
      <c r="G14" s="45"/>
      <c r="H14" s="45"/>
      <c r="I14" s="45"/>
      <c r="J14" s="45">
        <v>0</v>
      </c>
      <c r="K14" s="45">
        <v>0</v>
      </c>
      <c r="L14" s="45">
        <f>IF(E14&gt;E15,1,0)+IF(F14&gt;F15,1,0)+IF(G14&gt;G15,1,0)+IF(H14&gt;H15,1,0)+IF(I14&gt;I15,1,0)</f>
        <v>0</v>
      </c>
      <c r="M14" s="45">
        <f t="shared" si="0"/>
        <v>0</v>
      </c>
      <c r="N14" s="45">
        <f>L15</f>
        <v>0</v>
      </c>
      <c r="O14" s="45">
        <f t="shared" si="1"/>
        <v>0</v>
      </c>
      <c r="P14" s="45">
        <f t="shared" si="2"/>
        <v>0</v>
      </c>
      <c r="Q14" s="45">
        <f>COUNTIF(E15:I15,"&lt;&gt;") * 5 -SUM(E15:I15)</f>
        <v>0</v>
      </c>
      <c r="R14" s="45">
        <f t="shared" si="3"/>
        <v>0</v>
      </c>
      <c r="S14" s="45" t="s">
        <v>59</v>
      </c>
      <c r="T14" s="45" t="s">
        <v>59</v>
      </c>
      <c r="U14" s="46"/>
      <c r="V14" s="48"/>
      <c r="W14" s="48"/>
      <c r="X14" s="97"/>
      <c r="Y14" s="98"/>
      <c r="Z14" s="173" t="b">
        <v>0</v>
      </c>
      <c r="AA14" s="47"/>
    </row>
    <row r="15" spans="1:27" ht="14.25" customHeight="1" x14ac:dyDescent="0.3">
      <c r="A15" s="148"/>
      <c r="B15" s="37">
        <v>12</v>
      </c>
      <c r="C15" s="37" t="s">
        <v>77</v>
      </c>
      <c r="D15" s="37" t="s">
        <v>76</v>
      </c>
      <c r="E15" s="37"/>
      <c r="F15" s="37"/>
      <c r="G15" s="37"/>
      <c r="H15" s="37"/>
      <c r="I15" s="37"/>
      <c r="J15" s="37">
        <v>0</v>
      </c>
      <c r="K15" s="37">
        <v>0</v>
      </c>
      <c r="L15" s="37">
        <f>IF(E15&gt;E14,1,0)+IF(F15&gt;F14,1,0)+IF(G15&gt;G14,1,0)+IF(H15&gt;H14,1,0)+IF(I15&gt;I14,1,0)</f>
        <v>0</v>
      </c>
      <c r="M15" s="37">
        <f t="shared" si="0"/>
        <v>0</v>
      </c>
      <c r="N15" s="37">
        <f>L14</f>
        <v>0</v>
      </c>
      <c r="O15" s="37">
        <f t="shared" si="1"/>
        <v>0</v>
      </c>
      <c r="P15" s="37">
        <f t="shared" si="2"/>
        <v>0</v>
      </c>
      <c r="Q15" s="37">
        <f>COUNTIF(E14:I14,"&lt;&gt;") * 5 -SUM(E14:I14)</f>
        <v>0</v>
      </c>
      <c r="R15" s="37">
        <f t="shared" si="3"/>
        <v>0</v>
      </c>
      <c r="S15" s="37" t="s">
        <v>59</v>
      </c>
      <c r="T15" s="37" t="s">
        <v>59</v>
      </c>
      <c r="U15" s="38"/>
      <c r="V15" s="40"/>
      <c r="W15" s="40"/>
      <c r="X15" s="85"/>
      <c r="Y15" s="86"/>
      <c r="Z15" s="167"/>
      <c r="AA15" s="39"/>
    </row>
    <row r="16" spans="1:27" ht="14.25" hidden="1" customHeight="1" x14ac:dyDescent="0.3">
      <c r="A16" s="162">
        <v>92</v>
      </c>
      <c r="B16" s="99" t="s">
        <v>59</v>
      </c>
      <c r="C16" s="99" t="s">
        <v>59</v>
      </c>
      <c r="D16" s="99"/>
      <c r="E16" s="99"/>
      <c r="F16" s="99"/>
      <c r="G16" s="99"/>
      <c r="H16" s="99"/>
      <c r="I16" s="99"/>
      <c r="J16" s="99">
        <v>0</v>
      </c>
      <c r="K16" s="99">
        <v>0</v>
      </c>
      <c r="L16" s="99">
        <f>IF(E16&gt;E17,1,0)+IF(F16&gt;F17,1,0)+IF(G16&gt;G17,1,0)+IF(H16&gt;H17,1,0)+IF(I16&gt;I17,1,0)</f>
        <v>0</v>
      </c>
      <c r="M16" s="99">
        <f t="shared" si="0"/>
        <v>0</v>
      </c>
      <c r="N16" s="99">
        <f>L17</f>
        <v>0</v>
      </c>
      <c r="O16" s="99">
        <f t="shared" si="1"/>
        <v>0</v>
      </c>
      <c r="P16" s="99">
        <f t="shared" si="2"/>
        <v>0</v>
      </c>
      <c r="Q16" s="99">
        <f>COUNTIF(E17:I17,"&lt;&gt;") * 5 -SUM(E17:I17)</f>
        <v>0</v>
      </c>
      <c r="R16" s="99">
        <f t="shared" si="3"/>
        <v>0</v>
      </c>
      <c r="S16" s="99" t="s">
        <v>59</v>
      </c>
      <c r="T16" s="99" t="s">
        <v>59</v>
      </c>
      <c r="U16" s="100"/>
      <c r="V16" s="101"/>
      <c r="W16" s="101"/>
      <c r="X16" s="102"/>
      <c r="Y16" s="73"/>
      <c r="Z16" s="174" t="b">
        <v>0</v>
      </c>
      <c r="AA16" s="78"/>
    </row>
    <row r="17" spans="1:27" ht="14.25" hidden="1" customHeight="1" x14ac:dyDescent="0.3">
      <c r="A17" s="163"/>
      <c r="B17" s="99" t="s">
        <v>59</v>
      </c>
      <c r="C17" s="99" t="s">
        <v>59</v>
      </c>
      <c r="D17" s="99"/>
      <c r="E17" s="99"/>
      <c r="F17" s="99"/>
      <c r="G17" s="99"/>
      <c r="H17" s="99"/>
      <c r="I17" s="99"/>
      <c r="J17" s="99">
        <v>0</v>
      </c>
      <c r="K17" s="99">
        <v>0</v>
      </c>
      <c r="L17" s="99">
        <f>IF(E17&gt;E16,1,0)+IF(F17&gt;F16,1,0)+IF(G17&gt;G16,1,0)+IF(H17&gt;H16,1,0)+IF(I17&gt;I16,1,0)</f>
        <v>0</v>
      </c>
      <c r="M17" s="99">
        <f t="shared" si="0"/>
        <v>0</v>
      </c>
      <c r="N17" s="99">
        <f>L16</f>
        <v>0</v>
      </c>
      <c r="O17" s="99">
        <f t="shared" si="1"/>
        <v>0</v>
      </c>
      <c r="P17" s="99">
        <f t="shared" si="2"/>
        <v>0</v>
      </c>
      <c r="Q17" s="99">
        <f>COUNTIF(E16:I16,"&lt;&gt;") * 5 -SUM(E16:I16)</f>
        <v>0</v>
      </c>
      <c r="R17" s="99">
        <f t="shared" si="3"/>
        <v>0</v>
      </c>
      <c r="S17" s="99" t="s">
        <v>59</v>
      </c>
      <c r="T17" s="99" t="s">
        <v>59</v>
      </c>
      <c r="U17" s="100"/>
      <c r="V17" s="101"/>
      <c r="W17" s="101"/>
      <c r="X17" s="102"/>
      <c r="Y17" s="73"/>
      <c r="Z17" s="165"/>
      <c r="AA17" s="78"/>
    </row>
    <row r="18" spans="1:27" ht="14.25" hidden="1" customHeight="1" x14ac:dyDescent="0.3">
      <c r="A18" s="162">
        <v>93</v>
      </c>
      <c r="B18" s="37" t="s">
        <v>59</v>
      </c>
      <c r="C18" s="37" t="s">
        <v>59</v>
      </c>
      <c r="D18" s="37"/>
      <c r="E18" s="37"/>
      <c r="F18" s="37"/>
      <c r="G18" s="37"/>
      <c r="H18" s="37"/>
      <c r="I18" s="37"/>
      <c r="J18" s="99">
        <v>0</v>
      </c>
      <c r="K18" s="99">
        <v>0</v>
      </c>
      <c r="L18" s="37">
        <f>IF(E18&gt;E19,1,0)+IF(F18&gt;F19,1,0)+IF(G18&gt;G19,1,0)+IF(H18&gt;H19,1,0)+IF(I18&gt;I19,1,0)</f>
        <v>0</v>
      </c>
      <c r="M18" s="37">
        <f t="shared" si="0"/>
        <v>0</v>
      </c>
      <c r="N18" s="37">
        <f>L19</f>
        <v>0</v>
      </c>
      <c r="O18" s="37">
        <f t="shared" si="1"/>
        <v>0</v>
      </c>
      <c r="P18" s="37">
        <f t="shared" si="2"/>
        <v>0</v>
      </c>
      <c r="Q18" s="37">
        <f>COUNTIF(E19:I19,"&lt;&gt;") * 5 -SUM(E19:I19)</f>
        <v>0</v>
      </c>
      <c r="R18" s="37">
        <f t="shared" si="3"/>
        <v>0</v>
      </c>
      <c r="S18" s="37" t="s">
        <v>59</v>
      </c>
      <c r="T18" s="37" t="s">
        <v>59</v>
      </c>
      <c r="U18" s="38"/>
      <c r="V18" s="40"/>
      <c r="W18" s="40"/>
      <c r="X18" s="85"/>
      <c r="Y18" s="73"/>
      <c r="Z18" s="174" t="b">
        <v>0</v>
      </c>
      <c r="AA18" s="78"/>
    </row>
    <row r="19" spans="1:27" ht="14.25" hidden="1" customHeight="1" x14ac:dyDescent="0.3">
      <c r="A19" s="163"/>
      <c r="B19" s="37" t="s">
        <v>59</v>
      </c>
      <c r="C19" s="37" t="s">
        <v>59</v>
      </c>
      <c r="D19" s="37"/>
      <c r="E19" s="37"/>
      <c r="F19" s="37"/>
      <c r="G19" s="37"/>
      <c r="H19" s="37"/>
      <c r="I19" s="37"/>
      <c r="J19" s="99">
        <v>0</v>
      </c>
      <c r="K19" s="99">
        <v>0</v>
      </c>
      <c r="L19" s="37">
        <f>IF(E19&gt;E18,1,0)+IF(F19&gt;F18,1,0)+IF(G19&gt;G18,1,0)+IF(H19&gt;H18,1,0)+IF(I19&gt;I18,1,0)</f>
        <v>0</v>
      </c>
      <c r="M19" s="37">
        <f t="shared" si="0"/>
        <v>0</v>
      </c>
      <c r="N19" s="37">
        <f>L18</f>
        <v>0</v>
      </c>
      <c r="O19" s="37">
        <f t="shared" si="1"/>
        <v>0</v>
      </c>
      <c r="P19" s="37">
        <f t="shared" si="2"/>
        <v>0</v>
      </c>
      <c r="Q19" s="37">
        <f>COUNTIF(E18:I18,"&lt;&gt;") * 5 -SUM(E18:I18)</f>
        <v>0</v>
      </c>
      <c r="R19" s="37">
        <f t="shared" si="3"/>
        <v>0</v>
      </c>
      <c r="S19" s="37" t="s">
        <v>59</v>
      </c>
      <c r="T19" s="37" t="s">
        <v>59</v>
      </c>
      <c r="U19" s="38"/>
      <c r="V19" s="40"/>
      <c r="W19" s="40"/>
      <c r="X19" s="85"/>
      <c r="Y19" s="73"/>
      <c r="Z19" s="165"/>
      <c r="AA19" s="78"/>
    </row>
    <row r="20" spans="1:27" ht="14.25" hidden="1" customHeight="1" x14ac:dyDescent="0.3">
      <c r="A20" s="162">
        <v>94</v>
      </c>
      <c r="B20" s="99" t="s">
        <v>59</v>
      </c>
      <c r="C20" s="99" t="s">
        <v>59</v>
      </c>
      <c r="D20" s="99"/>
      <c r="E20" s="99"/>
      <c r="F20" s="99"/>
      <c r="G20" s="99"/>
      <c r="H20" s="99"/>
      <c r="I20" s="99"/>
      <c r="J20" s="99">
        <v>0</v>
      </c>
      <c r="K20" s="99">
        <v>0</v>
      </c>
      <c r="L20" s="99">
        <f>IF(E20&gt;E21,1,0)+IF(F20&gt;F21,1,0)+IF(G20&gt;G21,1,0)+IF(H20&gt;H21,1,0)+IF(I20&gt;I21,1,0)</f>
        <v>0</v>
      </c>
      <c r="M20" s="99">
        <f t="shared" si="0"/>
        <v>0</v>
      </c>
      <c r="N20" s="99">
        <f>L21</f>
        <v>0</v>
      </c>
      <c r="O20" s="99">
        <f t="shared" si="1"/>
        <v>0</v>
      </c>
      <c r="P20" s="99">
        <f t="shared" si="2"/>
        <v>0</v>
      </c>
      <c r="Q20" s="99">
        <f>COUNTIF(E21:I21,"&lt;&gt;") * 5 -SUM(E21:I21)</f>
        <v>0</v>
      </c>
      <c r="R20" s="99">
        <f t="shared" si="3"/>
        <v>0</v>
      </c>
      <c r="S20" s="99" t="s">
        <v>59</v>
      </c>
      <c r="T20" s="99" t="s">
        <v>59</v>
      </c>
      <c r="U20" s="100"/>
      <c r="V20" s="101"/>
      <c r="W20" s="101"/>
      <c r="X20" s="102"/>
      <c r="Y20" s="73"/>
      <c r="Z20" s="174" t="b">
        <v>0</v>
      </c>
      <c r="AA20" s="78"/>
    </row>
    <row r="21" spans="1:27" ht="14.25" hidden="1" customHeight="1" x14ac:dyDescent="0.3">
      <c r="A21" s="163"/>
      <c r="B21" s="99" t="s">
        <v>59</v>
      </c>
      <c r="C21" s="99" t="s">
        <v>59</v>
      </c>
      <c r="D21" s="99"/>
      <c r="E21" s="99"/>
      <c r="F21" s="99"/>
      <c r="G21" s="99"/>
      <c r="H21" s="99"/>
      <c r="I21" s="99"/>
      <c r="J21" s="99">
        <v>0</v>
      </c>
      <c r="K21" s="99">
        <v>0</v>
      </c>
      <c r="L21" s="99">
        <f>IF(E21&gt;E20,1,0)+IF(F21&gt;F20,1,0)+IF(G21&gt;G20,1,0)+IF(H21&gt;H20,1,0)+IF(I21&gt;I20,1,0)</f>
        <v>0</v>
      </c>
      <c r="M21" s="99">
        <f t="shared" si="0"/>
        <v>0</v>
      </c>
      <c r="N21" s="99">
        <f>L20</f>
        <v>0</v>
      </c>
      <c r="O21" s="99">
        <f t="shared" si="1"/>
        <v>0</v>
      </c>
      <c r="P21" s="99">
        <f t="shared" si="2"/>
        <v>0</v>
      </c>
      <c r="Q21" s="99">
        <f>COUNTIF(E20:I20,"&lt;&gt;") * 5 -SUM(E20:I20)</f>
        <v>0</v>
      </c>
      <c r="R21" s="99">
        <f t="shared" si="3"/>
        <v>0</v>
      </c>
      <c r="S21" s="99" t="s">
        <v>59</v>
      </c>
      <c r="T21" s="99" t="s">
        <v>59</v>
      </c>
      <c r="U21" s="100"/>
      <c r="V21" s="101"/>
      <c r="W21" s="101"/>
      <c r="X21" s="102"/>
      <c r="Y21" s="73"/>
      <c r="Z21" s="165"/>
      <c r="AA21" s="78"/>
    </row>
    <row r="22" spans="1:27" ht="14.25" hidden="1" customHeight="1" x14ac:dyDescent="0.3">
      <c r="A22" s="162">
        <v>95</v>
      </c>
      <c r="B22" s="37" t="s">
        <v>59</v>
      </c>
      <c r="C22" s="37" t="s">
        <v>59</v>
      </c>
      <c r="D22" s="37"/>
      <c r="E22" s="37"/>
      <c r="F22" s="37"/>
      <c r="G22" s="37"/>
      <c r="H22" s="37"/>
      <c r="I22" s="37"/>
      <c r="J22" s="99">
        <v>0</v>
      </c>
      <c r="K22" s="99">
        <v>0</v>
      </c>
      <c r="L22" s="37">
        <f>IF(E22&gt;E23,1,0)+IF(F22&gt;F23,1,0)+IF(G22&gt;G23,1,0)+IF(H22&gt;H23,1,0)+IF(I22&gt;I23,1,0)</f>
        <v>0</v>
      </c>
      <c r="M22" s="37">
        <f t="shared" si="0"/>
        <v>0</v>
      </c>
      <c r="N22" s="37">
        <f>L23</f>
        <v>0</v>
      </c>
      <c r="O22" s="37">
        <f t="shared" si="1"/>
        <v>0</v>
      </c>
      <c r="P22" s="37">
        <f t="shared" si="2"/>
        <v>0</v>
      </c>
      <c r="Q22" s="37">
        <f>COUNTIF(E23:I23,"&lt;&gt;") * 5 -SUM(E23:I23)</f>
        <v>0</v>
      </c>
      <c r="R22" s="37">
        <f t="shared" si="3"/>
        <v>0</v>
      </c>
      <c r="S22" s="37" t="s">
        <v>59</v>
      </c>
      <c r="T22" s="37" t="s">
        <v>59</v>
      </c>
      <c r="U22" s="38"/>
      <c r="V22" s="40"/>
      <c r="W22" s="40"/>
      <c r="X22" s="85"/>
      <c r="Y22" s="73"/>
      <c r="Z22" s="174" t="b">
        <v>0</v>
      </c>
      <c r="AA22" s="78"/>
    </row>
    <row r="23" spans="1:27" ht="14.25" hidden="1" customHeight="1" x14ac:dyDescent="0.3">
      <c r="A23" s="163"/>
      <c r="B23" s="37" t="s">
        <v>59</v>
      </c>
      <c r="C23" s="37" t="s">
        <v>59</v>
      </c>
      <c r="D23" s="37"/>
      <c r="E23" s="37"/>
      <c r="F23" s="37"/>
      <c r="G23" s="37"/>
      <c r="H23" s="37"/>
      <c r="I23" s="37"/>
      <c r="J23" s="99">
        <v>0</v>
      </c>
      <c r="K23" s="99">
        <v>0</v>
      </c>
      <c r="L23" s="37">
        <f>IF(E23&gt;E22,1,0)+IF(F23&gt;F22,1,0)+IF(G23&gt;G22,1,0)+IF(H23&gt;H22,1,0)+IF(I23&gt;I22,1,0)</f>
        <v>0</v>
      </c>
      <c r="M23" s="37">
        <f t="shared" si="0"/>
        <v>0</v>
      </c>
      <c r="N23" s="37">
        <f>L22</f>
        <v>0</v>
      </c>
      <c r="O23" s="37">
        <f t="shared" si="1"/>
        <v>0</v>
      </c>
      <c r="P23" s="37">
        <f t="shared" si="2"/>
        <v>0</v>
      </c>
      <c r="Q23" s="37">
        <f>COUNTIF(E22:I22,"&lt;&gt;") * 5 -SUM(E22:I22)</f>
        <v>0</v>
      </c>
      <c r="R23" s="37">
        <f t="shared" si="3"/>
        <v>0</v>
      </c>
      <c r="S23" s="37" t="s">
        <v>59</v>
      </c>
      <c r="T23" s="37" t="s">
        <v>59</v>
      </c>
      <c r="U23" s="38"/>
      <c r="V23" s="40"/>
      <c r="W23" s="40"/>
      <c r="X23" s="85"/>
      <c r="Y23" s="73"/>
      <c r="Z23" s="165"/>
      <c r="AA23" s="78"/>
    </row>
    <row r="24" spans="1:27" ht="14.25" hidden="1" customHeight="1" x14ac:dyDescent="0.3">
      <c r="A24" s="162">
        <v>96</v>
      </c>
      <c r="B24" s="99" t="s">
        <v>59</v>
      </c>
      <c r="C24" s="99" t="s">
        <v>59</v>
      </c>
      <c r="D24" s="99"/>
      <c r="E24" s="99"/>
      <c r="F24" s="99"/>
      <c r="G24" s="99"/>
      <c r="H24" s="99"/>
      <c r="I24" s="99"/>
      <c r="J24" s="99">
        <v>0</v>
      </c>
      <c r="K24" s="99">
        <v>0</v>
      </c>
      <c r="L24" s="99">
        <f>IF(E24&gt;E25,1,0)+IF(F24&gt;F25,1,0)+IF(G24&gt;G25,1,0)+IF(H24&gt;H25,1,0)+IF(I24&gt;I25,1,0)</f>
        <v>0</v>
      </c>
      <c r="M24" s="99">
        <f t="shared" si="0"/>
        <v>0</v>
      </c>
      <c r="N24" s="99">
        <f>L25</f>
        <v>0</v>
      </c>
      <c r="O24" s="99">
        <f t="shared" si="1"/>
        <v>0</v>
      </c>
      <c r="P24" s="99">
        <f t="shared" si="2"/>
        <v>0</v>
      </c>
      <c r="Q24" s="99">
        <f>COUNTIF(E25:I25,"&lt;&gt;") * 5 -SUM(E25:I25)</f>
        <v>0</v>
      </c>
      <c r="R24" s="99">
        <f t="shared" si="3"/>
        <v>0</v>
      </c>
      <c r="S24" s="99" t="s">
        <v>59</v>
      </c>
      <c r="T24" s="99" t="s">
        <v>59</v>
      </c>
      <c r="U24" s="100"/>
      <c r="V24" s="101"/>
      <c r="W24" s="101"/>
      <c r="X24" s="102"/>
      <c r="Y24" s="73"/>
      <c r="Z24" s="174" t="b">
        <v>0</v>
      </c>
      <c r="AA24" s="78"/>
    </row>
    <row r="25" spans="1:27" ht="14.25" hidden="1" customHeight="1" x14ac:dyDescent="0.3">
      <c r="A25" s="163"/>
      <c r="B25" s="99" t="s">
        <v>59</v>
      </c>
      <c r="C25" s="99" t="s">
        <v>59</v>
      </c>
      <c r="D25" s="99"/>
      <c r="E25" s="99"/>
      <c r="F25" s="99"/>
      <c r="G25" s="99"/>
      <c r="H25" s="99"/>
      <c r="I25" s="99"/>
      <c r="J25" s="99">
        <v>0</v>
      </c>
      <c r="K25" s="99">
        <v>0</v>
      </c>
      <c r="L25" s="99">
        <f>IF(E25&gt;E24,1,0)+IF(F25&gt;F24,1,0)+IF(G25&gt;G24,1,0)+IF(H25&gt;H24,1,0)+IF(I25&gt;I24,1,0)</f>
        <v>0</v>
      </c>
      <c r="M25" s="99">
        <f t="shared" si="0"/>
        <v>0</v>
      </c>
      <c r="N25" s="99">
        <f>L24</f>
        <v>0</v>
      </c>
      <c r="O25" s="99">
        <f t="shared" si="1"/>
        <v>0</v>
      </c>
      <c r="P25" s="99">
        <f t="shared" si="2"/>
        <v>0</v>
      </c>
      <c r="Q25" s="99">
        <f>COUNTIF(E24:I24,"&lt;&gt;") * 5 -SUM(E24:I24)</f>
        <v>0</v>
      </c>
      <c r="R25" s="99">
        <f t="shared" si="3"/>
        <v>0</v>
      </c>
      <c r="S25" s="99" t="s">
        <v>59</v>
      </c>
      <c r="T25" s="99" t="s">
        <v>59</v>
      </c>
      <c r="U25" s="100"/>
      <c r="V25" s="101"/>
      <c r="W25" s="101"/>
      <c r="X25" s="102"/>
      <c r="Y25" s="73"/>
      <c r="Z25" s="165"/>
      <c r="AA25" s="78"/>
    </row>
    <row r="26" spans="1:27" ht="14.25" hidden="1" customHeight="1" x14ac:dyDescent="0.3">
      <c r="A26" s="162">
        <v>97</v>
      </c>
      <c r="B26" s="37" t="s">
        <v>59</v>
      </c>
      <c r="C26" s="37" t="s">
        <v>59</v>
      </c>
      <c r="D26" s="37"/>
      <c r="E26" s="37"/>
      <c r="F26" s="37"/>
      <c r="G26" s="37"/>
      <c r="H26" s="37"/>
      <c r="I26" s="37"/>
      <c r="J26" s="99">
        <v>0</v>
      </c>
      <c r="K26" s="99">
        <v>0</v>
      </c>
      <c r="L26" s="37">
        <f>IF(E26&gt;E27,1,0)+IF(F26&gt;F27,1,0)+IF(G26&gt;G27,1,0)+IF(H26&gt;H27,1,0)+IF(I26&gt;I27,1,0)</f>
        <v>0</v>
      </c>
      <c r="M26" s="37">
        <f t="shared" si="0"/>
        <v>0</v>
      </c>
      <c r="N26" s="37">
        <f>L27</f>
        <v>0</v>
      </c>
      <c r="O26" s="37">
        <f t="shared" si="1"/>
        <v>0</v>
      </c>
      <c r="P26" s="37">
        <f t="shared" si="2"/>
        <v>0</v>
      </c>
      <c r="Q26" s="37">
        <f>COUNTIF(E27:I27,"&lt;&gt;") * 5 -SUM(E27:I27)</f>
        <v>0</v>
      </c>
      <c r="R26" s="37">
        <f t="shared" si="3"/>
        <v>0</v>
      </c>
      <c r="S26" s="37" t="s">
        <v>59</v>
      </c>
      <c r="T26" s="37" t="s">
        <v>59</v>
      </c>
      <c r="U26" s="38"/>
      <c r="V26" s="40"/>
      <c r="W26" s="40"/>
      <c r="X26" s="85"/>
      <c r="Y26" s="73"/>
      <c r="Z26" s="174" t="b">
        <v>0</v>
      </c>
      <c r="AA26" s="78"/>
    </row>
    <row r="27" spans="1:27" ht="14.25" hidden="1" customHeight="1" x14ac:dyDescent="0.3">
      <c r="A27" s="163"/>
      <c r="B27" s="37" t="s">
        <v>59</v>
      </c>
      <c r="C27" s="37" t="s">
        <v>59</v>
      </c>
      <c r="D27" s="37"/>
      <c r="E27" s="37"/>
      <c r="F27" s="37"/>
      <c r="G27" s="37"/>
      <c r="H27" s="37"/>
      <c r="I27" s="37"/>
      <c r="J27" s="99">
        <v>0</v>
      </c>
      <c r="K27" s="99">
        <v>0</v>
      </c>
      <c r="L27" s="37">
        <f>IF(E27&gt;E26,1,0)+IF(F27&gt;F26,1,0)+IF(G27&gt;G26,1,0)+IF(H27&gt;H26,1,0)+IF(I27&gt;I26,1,0)</f>
        <v>0</v>
      </c>
      <c r="M27" s="37">
        <f t="shared" si="0"/>
        <v>0</v>
      </c>
      <c r="N27" s="37">
        <f>L26</f>
        <v>0</v>
      </c>
      <c r="O27" s="37">
        <f t="shared" si="1"/>
        <v>0</v>
      </c>
      <c r="P27" s="37">
        <f t="shared" si="2"/>
        <v>0</v>
      </c>
      <c r="Q27" s="37">
        <f>COUNTIF(E26:I26,"&lt;&gt;") * 5 -SUM(E26:I26)</f>
        <v>0</v>
      </c>
      <c r="R27" s="37">
        <f t="shared" si="3"/>
        <v>0</v>
      </c>
      <c r="S27" s="37" t="s">
        <v>59</v>
      </c>
      <c r="T27" s="37" t="s">
        <v>59</v>
      </c>
      <c r="U27" s="38"/>
      <c r="V27" s="40"/>
      <c r="W27" s="40"/>
      <c r="X27" s="85"/>
      <c r="Y27" s="73"/>
      <c r="Z27" s="165"/>
      <c r="AA27" s="78"/>
    </row>
    <row r="28" spans="1:27" ht="14.25" hidden="1" customHeight="1" x14ac:dyDescent="0.3">
      <c r="A28" s="162">
        <v>98</v>
      </c>
      <c r="B28" s="99" t="s">
        <v>59</v>
      </c>
      <c r="C28" s="99" t="s">
        <v>59</v>
      </c>
      <c r="D28" s="99"/>
      <c r="E28" s="99"/>
      <c r="F28" s="99"/>
      <c r="G28" s="99"/>
      <c r="H28" s="99"/>
      <c r="I28" s="99"/>
      <c r="J28" s="99">
        <v>0</v>
      </c>
      <c r="K28" s="99">
        <v>0</v>
      </c>
      <c r="L28" s="99">
        <f>IF(E28&gt;E29,1,0)+IF(F28&gt;F29,1,0)+IF(G28&gt;G29,1,0)+IF(H28&gt;H29,1,0)+IF(I28&gt;I29,1,0)</f>
        <v>0</v>
      </c>
      <c r="M28" s="99">
        <f t="shared" si="0"/>
        <v>0</v>
      </c>
      <c r="N28" s="99">
        <f>L29</f>
        <v>0</v>
      </c>
      <c r="O28" s="99">
        <f t="shared" si="1"/>
        <v>0</v>
      </c>
      <c r="P28" s="99">
        <f t="shared" si="2"/>
        <v>0</v>
      </c>
      <c r="Q28" s="99">
        <f>COUNTIF(E29:I29,"&lt;&gt;") * 5 -SUM(E29:I29)</f>
        <v>0</v>
      </c>
      <c r="R28" s="99">
        <f t="shared" si="3"/>
        <v>0</v>
      </c>
      <c r="S28" s="99" t="s">
        <v>59</v>
      </c>
      <c r="T28" s="99" t="s">
        <v>59</v>
      </c>
      <c r="U28" s="100"/>
      <c r="V28" s="101"/>
      <c r="W28" s="101"/>
      <c r="X28" s="102"/>
      <c r="Y28" s="73"/>
      <c r="Z28" s="174" t="b">
        <v>0</v>
      </c>
      <c r="AA28" s="78"/>
    </row>
    <row r="29" spans="1:27" ht="14.25" hidden="1" customHeight="1" x14ac:dyDescent="0.3">
      <c r="A29" s="163"/>
      <c r="B29" s="99" t="s">
        <v>59</v>
      </c>
      <c r="C29" s="99" t="s">
        <v>59</v>
      </c>
      <c r="D29" s="99"/>
      <c r="E29" s="99"/>
      <c r="F29" s="99"/>
      <c r="G29" s="99"/>
      <c r="H29" s="99"/>
      <c r="I29" s="99"/>
      <c r="J29" s="99">
        <v>0</v>
      </c>
      <c r="K29" s="99">
        <v>0</v>
      </c>
      <c r="L29" s="99">
        <f>IF(E29&gt;E28,1,0)+IF(F29&gt;F28,1,0)+IF(G29&gt;G28,1,0)+IF(H29&gt;H28,1,0)+IF(I29&gt;I28,1,0)</f>
        <v>0</v>
      </c>
      <c r="M29" s="99">
        <f t="shared" si="0"/>
        <v>0</v>
      </c>
      <c r="N29" s="99">
        <f>L28</f>
        <v>0</v>
      </c>
      <c r="O29" s="99">
        <f t="shared" si="1"/>
        <v>0</v>
      </c>
      <c r="P29" s="99">
        <f t="shared" si="2"/>
        <v>0</v>
      </c>
      <c r="Q29" s="99">
        <f>COUNTIF(E28:I28,"&lt;&gt;") * 5 -SUM(E28:I28)</f>
        <v>0</v>
      </c>
      <c r="R29" s="99">
        <f t="shared" si="3"/>
        <v>0</v>
      </c>
      <c r="S29" s="99" t="s">
        <v>59</v>
      </c>
      <c r="T29" s="99" t="s">
        <v>59</v>
      </c>
      <c r="U29" s="100"/>
      <c r="V29" s="101"/>
      <c r="W29" s="101"/>
      <c r="X29" s="102"/>
      <c r="Y29" s="73"/>
      <c r="Z29" s="165"/>
      <c r="AA29" s="78"/>
    </row>
    <row r="30" spans="1:27" ht="14.25" hidden="1" customHeight="1" x14ac:dyDescent="0.3">
      <c r="A30" s="162">
        <v>99</v>
      </c>
      <c r="B30" s="37" t="s">
        <v>59</v>
      </c>
      <c r="C30" s="37" t="s">
        <v>59</v>
      </c>
      <c r="D30" s="37"/>
      <c r="E30" s="37"/>
      <c r="F30" s="37"/>
      <c r="G30" s="37"/>
      <c r="H30" s="37"/>
      <c r="I30" s="37"/>
      <c r="J30" s="99">
        <v>0</v>
      </c>
      <c r="K30" s="99">
        <v>0</v>
      </c>
      <c r="L30" s="37">
        <f>IF(E30&gt;E31,1,0)+IF(F30&gt;F31,1,0)+IF(G30&gt;G31,1,0)+IF(H30&gt;H31,1,0)+IF(I30&gt;I31,1,0)</f>
        <v>0</v>
      </c>
      <c r="M30" s="37">
        <f t="shared" si="0"/>
        <v>0</v>
      </c>
      <c r="N30" s="37">
        <f>L31</f>
        <v>0</v>
      </c>
      <c r="O30" s="37">
        <f t="shared" si="1"/>
        <v>0</v>
      </c>
      <c r="P30" s="37">
        <f t="shared" si="2"/>
        <v>0</v>
      </c>
      <c r="Q30" s="37">
        <f>COUNTIF(E31:I31,"&lt;&gt;") * 5 -SUM(E31:I31)</f>
        <v>0</v>
      </c>
      <c r="R30" s="37">
        <f t="shared" si="3"/>
        <v>0</v>
      </c>
      <c r="S30" s="37" t="s">
        <v>59</v>
      </c>
      <c r="T30" s="37" t="s">
        <v>59</v>
      </c>
      <c r="U30" s="38"/>
      <c r="V30" s="40"/>
      <c r="W30" s="40"/>
      <c r="X30" s="85"/>
      <c r="Y30" s="73"/>
      <c r="Z30" s="174" t="b">
        <v>0</v>
      </c>
      <c r="AA30" s="78"/>
    </row>
    <row r="31" spans="1:27" ht="14.25" hidden="1" customHeight="1" x14ac:dyDescent="0.3">
      <c r="A31" s="163"/>
      <c r="B31" s="37" t="s">
        <v>59</v>
      </c>
      <c r="C31" s="37" t="s">
        <v>59</v>
      </c>
      <c r="D31" s="37"/>
      <c r="E31" s="37"/>
      <c r="F31" s="37"/>
      <c r="G31" s="37"/>
      <c r="H31" s="37"/>
      <c r="I31" s="37"/>
      <c r="J31" s="99">
        <v>0</v>
      </c>
      <c r="K31" s="99">
        <v>0</v>
      </c>
      <c r="L31" s="37">
        <f>IF(E31&gt;E30,1,0)+IF(F31&gt;F30,1,0)+IF(G31&gt;G30,1,0)+IF(H31&gt;H30,1,0)+IF(I31&gt;I30,1,0)</f>
        <v>0</v>
      </c>
      <c r="M31" s="37">
        <f t="shared" si="0"/>
        <v>0</v>
      </c>
      <c r="N31" s="37">
        <f>L30</f>
        <v>0</v>
      </c>
      <c r="O31" s="37">
        <f t="shared" si="1"/>
        <v>0</v>
      </c>
      <c r="P31" s="37">
        <f t="shared" si="2"/>
        <v>0</v>
      </c>
      <c r="Q31" s="37">
        <f>COUNTIF(E30:I30,"&lt;&gt;") * 5 -SUM(E30:I30)</f>
        <v>0</v>
      </c>
      <c r="R31" s="37">
        <f t="shared" si="3"/>
        <v>0</v>
      </c>
      <c r="S31" s="37" t="s">
        <v>59</v>
      </c>
      <c r="T31" s="37" t="s">
        <v>59</v>
      </c>
      <c r="U31" s="38"/>
      <c r="V31" s="40"/>
      <c r="W31" s="40"/>
      <c r="X31" s="85"/>
      <c r="Y31" s="73"/>
      <c r="Z31" s="165"/>
      <c r="AA31" s="78"/>
    </row>
    <row r="32" spans="1:27" ht="14.25" hidden="1" customHeight="1" x14ac:dyDescent="0.3">
      <c r="A32" s="162">
        <v>100</v>
      </c>
      <c r="B32" s="99" t="s">
        <v>59</v>
      </c>
      <c r="C32" s="99" t="s">
        <v>59</v>
      </c>
      <c r="D32" s="99"/>
      <c r="E32" s="99"/>
      <c r="F32" s="99"/>
      <c r="G32" s="99"/>
      <c r="H32" s="99"/>
      <c r="I32" s="99"/>
      <c r="J32" s="99">
        <v>0</v>
      </c>
      <c r="K32" s="99">
        <v>0</v>
      </c>
      <c r="L32" s="99">
        <f>IF(E32&gt;E33,1,0)+IF(F32&gt;F33,1,0)+IF(G32&gt;G33,1,0)+IF(H32&gt;H33,1,0)+IF(I32&gt;I33,1,0)</f>
        <v>0</v>
      </c>
      <c r="M32" s="99">
        <f t="shared" si="0"/>
        <v>0</v>
      </c>
      <c r="N32" s="99">
        <f>L33</f>
        <v>0</v>
      </c>
      <c r="O32" s="99">
        <f t="shared" si="1"/>
        <v>0</v>
      </c>
      <c r="P32" s="99">
        <f t="shared" si="2"/>
        <v>0</v>
      </c>
      <c r="Q32" s="99">
        <f>COUNTIF(E33:I33,"&lt;&gt;") * 5 -SUM(E33:I33)</f>
        <v>0</v>
      </c>
      <c r="R32" s="99">
        <f t="shared" si="3"/>
        <v>0</v>
      </c>
      <c r="S32" s="99" t="s">
        <v>59</v>
      </c>
      <c r="T32" s="99" t="s">
        <v>59</v>
      </c>
      <c r="U32" s="100"/>
      <c r="V32" s="101"/>
      <c r="W32" s="101"/>
      <c r="X32" s="102"/>
      <c r="Y32" s="73"/>
      <c r="Z32" s="174" t="b">
        <v>0</v>
      </c>
      <c r="AA32" s="78"/>
    </row>
    <row r="33" spans="1:27" ht="14.25" hidden="1" customHeight="1" x14ac:dyDescent="0.3">
      <c r="A33" s="163"/>
      <c r="B33" s="99" t="s">
        <v>59</v>
      </c>
      <c r="C33" s="99" t="s">
        <v>59</v>
      </c>
      <c r="D33" s="99"/>
      <c r="E33" s="99"/>
      <c r="F33" s="99"/>
      <c r="G33" s="99"/>
      <c r="H33" s="99"/>
      <c r="I33" s="99"/>
      <c r="J33" s="99">
        <v>0</v>
      </c>
      <c r="K33" s="99">
        <v>0</v>
      </c>
      <c r="L33" s="99">
        <f>IF(E33&gt;E32,1,0)+IF(F33&gt;F32,1,0)+IF(G33&gt;G32,1,0)+IF(H33&gt;H32,1,0)+IF(I33&gt;I32,1,0)</f>
        <v>0</v>
      </c>
      <c r="M33" s="99">
        <f t="shared" si="0"/>
        <v>0</v>
      </c>
      <c r="N33" s="99">
        <f>L32</f>
        <v>0</v>
      </c>
      <c r="O33" s="99">
        <f t="shared" si="1"/>
        <v>0</v>
      </c>
      <c r="P33" s="99">
        <f t="shared" si="2"/>
        <v>0</v>
      </c>
      <c r="Q33" s="99">
        <f>COUNTIF(E32:I32,"&lt;&gt;") * 5 -SUM(E32:I32)</f>
        <v>0</v>
      </c>
      <c r="R33" s="99">
        <f t="shared" si="3"/>
        <v>0</v>
      </c>
      <c r="S33" s="99" t="s">
        <v>59</v>
      </c>
      <c r="T33" s="99" t="s">
        <v>59</v>
      </c>
      <c r="U33" s="100"/>
      <c r="V33" s="101"/>
      <c r="W33" s="101"/>
      <c r="X33" s="102"/>
      <c r="Y33" s="73"/>
      <c r="Z33" s="165"/>
      <c r="AA33" s="78"/>
    </row>
    <row r="34" spans="1:27" ht="14.25" hidden="1" customHeight="1" x14ac:dyDescent="0.3">
      <c r="A34" s="162">
        <v>101</v>
      </c>
      <c r="B34" s="37" t="s">
        <v>59</v>
      </c>
      <c r="C34" s="37" t="s">
        <v>59</v>
      </c>
      <c r="D34" s="37"/>
      <c r="E34" s="37"/>
      <c r="F34" s="37"/>
      <c r="G34" s="37"/>
      <c r="H34" s="37"/>
      <c r="I34" s="37"/>
      <c r="J34" s="99">
        <v>0</v>
      </c>
      <c r="K34" s="99">
        <v>0</v>
      </c>
      <c r="L34" s="37">
        <f>IF(E34&gt;E35,1,0)+IF(F34&gt;F35,1,0)+IF(G34&gt;G35,1,0)+IF(H34&gt;H35,1,0)+IF(I34&gt;I35,1,0)</f>
        <v>0</v>
      </c>
      <c r="M34" s="37">
        <f t="shared" si="0"/>
        <v>0</v>
      </c>
      <c r="N34" s="37">
        <f>L35</f>
        <v>0</v>
      </c>
      <c r="O34" s="37">
        <f t="shared" si="1"/>
        <v>0</v>
      </c>
      <c r="P34" s="37">
        <f t="shared" si="2"/>
        <v>0</v>
      </c>
      <c r="Q34" s="37">
        <f>COUNTIF(E35:I35,"&lt;&gt;") * 5 -SUM(E35:I35)</f>
        <v>0</v>
      </c>
      <c r="R34" s="37">
        <f t="shared" si="3"/>
        <v>0</v>
      </c>
      <c r="S34" s="37" t="s">
        <v>59</v>
      </c>
      <c r="T34" s="37" t="s">
        <v>59</v>
      </c>
      <c r="U34" s="38"/>
      <c r="V34" s="40"/>
      <c r="W34" s="40"/>
      <c r="X34" s="85"/>
      <c r="Y34" s="73"/>
      <c r="Z34" s="174" t="b">
        <v>0</v>
      </c>
      <c r="AA34" s="78"/>
    </row>
    <row r="35" spans="1:27" ht="14.25" hidden="1" customHeight="1" x14ac:dyDescent="0.3">
      <c r="A35" s="163"/>
      <c r="B35" s="37" t="s">
        <v>59</v>
      </c>
      <c r="C35" s="37" t="s">
        <v>59</v>
      </c>
      <c r="D35" s="37"/>
      <c r="E35" s="37"/>
      <c r="F35" s="37"/>
      <c r="G35" s="37"/>
      <c r="H35" s="37"/>
      <c r="I35" s="37"/>
      <c r="J35" s="99">
        <v>0</v>
      </c>
      <c r="K35" s="99">
        <v>0</v>
      </c>
      <c r="L35" s="37">
        <f>IF(E35&gt;E34,1,0)+IF(F35&gt;F34,1,0)+IF(G35&gt;G34,1,0)+IF(H35&gt;H34,1,0)+IF(I35&gt;I34,1,0)</f>
        <v>0</v>
      </c>
      <c r="M35" s="37">
        <f t="shared" si="0"/>
        <v>0</v>
      </c>
      <c r="N35" s="37">
        <f>L34</f>
        <v>0</v>
      </c>
      <c r="O35" s="37">
        <f t="shared" si="1"/>
        <v>0</v>
      </c>
      <c r="P35" s="37">
        <f t="shared" si="2"/>
        <v>0</v>
      </c>
      <c r="Q35" s="37">
        <f>COUNTIF(E34:I34,"&lt;&gt;") * 5 -SUM(E34:I34)</f>
        <v>0</v>
      </c>
      <c r="R35" s="37">
        <f t="shared" si="3"/>
        <v>0</v>
      </c>
      <c r="S35" s="37" t="s">
        <v>59</v>
      </c>
      <c r="T35" s="37" t="s">
        <v>59</v>
      </c>
      <c r="U35" s="38"/>
      <c r="V35" s="40"/>
      <c r="W35" s="40"/>
      <c r="X35" s="85"/>
      <c r="Y35" s="73"/>
      <c r="Z35" s="165"/>
      <c r="AA35" s="78"/>
    </row>
    <row r="36" spans="1:27" ht="14.25" hidden="1" customHeight="1" x14ac:dyDescent="0.3">
      <c r="A36" s="162">
        <v>102</v>
      </c>
      <c r="B36" s="99" t="s">
        <v>59</v>
      </c>
      <c r="C36" s="99" t="s">
        <v>59</v>
      </c>
      <c r="D36" s="99"/>
      <c r="E36" s="99"/>
      <c r="F36" s="99"/>
      <c r="G36" s="99"/>
      <c r="H36" s="99"/>
      <c r="I36" s="99"/>
      <c r="J36" s="99">
        <v>0</v>
      </c>
      <c r="K36" s="99">
        <v>0</v>
      </c>
      <c r="L36" s="99">
        <f>IF(E36&gt;E37,1,0)+IF(F36&gt;F37,1,0)+IF(G36&gt;G37,1,0)+IF(H36&gt;H37,1,0)+IF(I36&gt;I37,1,0)</f>
        <v>0</v>
      </c>
      <c r="M36" s="99">
        <f t="shared" si="0"/>
        <v>0</v>
      </c>
      <c r="N36" s="99">
        <f>L37</f>
        <v>0</v>
      </c>
      <c r="O36" s="99">
        <f t="shared" si="1"/>
        <v>0</v>
      </c>
      <c r="P36" s="99">
        <f t="shared" si="2"/>
        <v>0</v>
      </c>
      <c r="Q36" s="99">
        <f>COUNTIF(E37:I37,"&lt;&gt;") * 5 -SUM(E37:I37)</f>
        <v>0</v>
      </c>
      <c r="R36" s="99">
        <f t="shared" si="3"/>
        <v>0</v>
      </c>
      <c r="S36" s="99" t="s">
        <v>59</v>
      </c>
      <c r="T36" s="99" t="s">
        <v>59</v>
      </c>
      <c r="U36" s="100"/>
      <c r="V36" s="101"/>
      <c r="W36" s="101"/>
      <c r="X36" s="102"/>
      <c r="Y36" s="73"/>
      <c r="Z36" s="174" t="b">
        <v>0</v>
      </c>
      <c r="AA36" s="78"/>
    </row>
    <row r="37" spans="1:27" ht="14.25" hidden="1" customHeight="1" x14ac:dyDescent="0.3">
      <c r="A37" s="163"/>
      <c r="B37" s="99" t="s">
        <v>59</v>
      </c>
      <c r="C37" s="99" t="s">
        <v>59</v>
      </c>
      <c r="D37" s="99"/>
      <c r="E37" s="99"/>
      <c r="F37" s="99"/>
      <c r="G37" s="99"/>
      <c r="H37" s="99"/>
      <c r="I37" s="99"/>
      <c r="J37" s="99">
        <v>0</v>
      </c>
      <c r="K37" s="99">
        <v>0</v>
      </c>
      <c r="L37" s="99">
        <f>IF(E37&gt;E36,1,0)+IF(F37&gt;F36,1,0)+IF(G37&gt;G36,1,0)+IF(H37&gt;H36,1,0)+IF(I37&gt;I36,1,0)</f>
        <v>0</v>
      </c>
      <c r="M37" s="99">
        <f t="shared" si="0"/>
        <v>0</v>
      </c>
      <c r="N37" s="99">
        <f>L36</f>
        <v>0</v>
      </c>
      <c r="O37" s="99">
        <f t="shared" si="1"/>
        <v>0</v>
      </c>
      <c r="P37" s="99">
        <f t="shared" si="2"/>
        <v>0</v>
      </c>
      <c r="Q37" s="99">
        <f>COUNTIF(E36:I36,"&lt;&gt;") * 5 -SUM(E36:I36)</f>
        <v>0</v>
      </c>
      <c r="R37" s="99">
        <f t="shared" si="3"/>
        <v>0</v>
      </c>
      <c r="S37" s="99" t="s">
        <v>59</v>
      </c>
      <c r="T37" s="99" t="s">
        <v>59</v>
      </c>
      <c r="U37" s="100"/>
      <c r="V37" s="101"/>
      <c r="W37" s="101"/>
      <c r="X37" s="102"/>
      <c r="Y37" s="73"/>
      <c r="Z37" s="165"/>
      <c r="AA37" s="78"/>
    </row>
    <row r="38" spans="1:27" ht="14.25" hidden="1" customHeight="1" x14ac:dyDescent="0.3">
      <c r="A38" s="162">
        <v>103</v>
      </c>
      <c r="B38" s="37" t="s">
        <v>59</v>
      </c>
      <c r="C38" s="37" t="s">
        <v>59</v>
      </c>
      <c r="D38" s="37"/>
      <c r="E38" s="37"/>
      <c r="F38" s="37"/>
      <c r="G38" s="37"/>
      <c r="H38" s="37"/>
      <c r="I38" s="37"/>
      <c r="J38" s="99">
        <v>0</v>
      </c>
      <c r="K38" s="99">
        <v>0</v>
      </c>
      <c r="L38" s="37">
        <f>IF(E38&gt;E39,1,0)+IF(F38&gt;F39,1,0)+IF(G38&gt;G39,1,0)+IF(H38&gt;H39,1,0)+IF(I38&gt;I39,1,0)</f>
        <v>0</v>
      </c>
      <c r="M38" s="37">
        <f t="shared" si="0"/>
        <v>0</v>
      </c>
      <c r="N38" s="37">
        <f>L39</f>
        <v>0</v>
      </c>
      <c r="O38" s="37">
        <f t="shared" si="1"/>
        <v>0</v>
      </c>
      <c r="P38" s="37">
        <f t="shared" si="2"/>
        <v>0</v>
      </c>
      <c r="Q38" s="37">
        <f>COUNTIF(E39:I39,"&lt;&gt;") * 5 -SUM(E39:I39)</f>
        <v>0</v>
      </c>
      <c r="R38" s="37">
        <f t="shared" si="3"/>
        <v>0</v>
      </c>
      <c r="S38" s="37" t="s">
        <v>59</v>
      </c>
      <c r="T38" s="37" t="s">
        <v>59</v>
      </c>
      <c r="U38" s="38"/>
      <c r="V38" s="40"/>
      <c r="W38" s="40"/>
      <c r="X38" s="85"/>
      <c r="Y38" s="73"/>
      <c r="Z38" s="174" t="b">
        <v>0</v>
      </c>
      <c r="AA38" s="78"/>
    </row>
    <row r="39" spans="1:27" ht="14.25" hidden="1" customHeight="1" x14ac:dyDescent="0.3">
      <c r="A39" s="163"/>
      <c r="B39" s="37" t="s">
        <v>59</v>
      </c>
      <c r="C39" s="37" t="s">
        <v>59</v>
      </c>
      <c r="D39" s="37"/>
      <c r="E39" s="37"/>
      <c r="F39" s="37"/>
      <c r="G39" s="37"/>
      <c r="H39" s="37"/>
      <c r="I39" s="37"/>
      <c r="J39" s="99">
        <v>0</v>
      </c>
      <c r="K39" s="99">
        <v>0</v>
      </c>
      <c r="L39" s="37">
        <f>IF(E39&gt;E38,1,0)+IF(F39&gt;F38,1,0)+IF(G39&gt;G38,1,0)+IF(H39&gt;H38,1,0)+IF(I39&gt;I38,1,0)</f>
        <v>0</v>
      </c>
      <c r="M39" s="37">
        <f t="shared" si="0"/>
        <v>0</v>
      </c>
      <c r="N39" s="37">
        <f>L38</f>
        <v>0</v>
      </c>
      <c r="O39" s="37">
        <f t="shared" si="1"/>
        <v>0</v>
      </c>
      <c r="P39" s="37">
        <f t="shared" si="2"/>
        <v>0</v>
      </c>
      <c r="Q39" s="37">
        <f>COUNTIF(E38:I38,"&lt;&gt;") * 5 -SUM(E38:I38)</f>
        <v>0</v>
      </c>
      <c r="R39" s="37">
        <f t="shared" si="3"/>
        <v>0</v>
      </c>
      <c r="S39" s="37" t="s">
        <v>59</v>
      </c>
      <c r="T39" s="37" t="s">
        <v>59</v>
      </c>
      <c r="U39" s="38"/>
      <c r="V39" s="40"/>
      <c r="W39" s="40"/>
      <c r="X39" s="85"/>
      <c r="Y39" s="73"/>
      <c r="Z39" s="165"/>
      <c r="AA39" s="78"/>
    </row>
    <row r="40" spans="1:27" ht="14.25" hidden="1" customHeight="1" x14ac:dyDescent="0.3">
      <c r="A40" s="162">
        <v>104</v>
      </c>
      <c r="B40" s="99" t="s">
        <v>59</v>
      </c>
      <c r="C40" s="99" t="s">
        <v>59</v>
      </c>
      <c r="D40" s="99"/>
      <c r="E40" s="99"/>
      <c r="F40" s="99"/>
      <c r="G40" s="99"/>
      <c r="H40" s="99"/>
      <c r="I40" s="99"/>
      <c r="J40" s="99">
        <v>0</v>
      </c>
      <c r="K40" s="99">
        <v>0</v>
      </c>
      <c r="L40" s="99">
        <f>IF(E40&gt;E41,1,0)+IF(F40&gt;F41,1,0)+IF(G40&gt;G41,1,0)+IF(H40&gt;H41,1,0)+IF(I40&gt;I41,1,0)</f>
        <v>0</v>
      </c>
      <c r="M40" s="99">
        <f t="shared" si="0"/>
        <v>0</v>
      </c>
      <c r="N40" s="99">
        <f>L41</f>
        <v>0</v>
      </c>
      <c r="O40" s="99">
        <f t="shared" si="1"/>
        <v>0</v>
      </c>
      <c r="P40" s="99">
        <f t="shared" si="2"/>
        <v>0</v>
      </c>
      <c r="Q40" s="99">
        <f>COUNTIF(E41:I41,"&lt;&gt;") * 5 -SUM(E41:I41)</f>
        <v>0</v>
      </c>
      <c r="R40" s="99">
        <f t="shared" si="3"/>
        <v>0</v>
      </c>
      <c r="S40" s="99" t="s">
        <v>59</v>
      </c>
      <c r="T40" s="99" t="s">
        <v>59</v>
      </c>
      <c r="U40" s="100"/>
      <c r="V40" s="101"/>
      <c r="W40" s="101"/>
      <c r="X40" s="102"/>
      <c r="Y40" s="73"/>
      <c r="Z40" s="174" t="b">
        <v>0</v>
      </c>
      <c r="AA40" s="78"/>
    </row>
    <row r="41" spans="1:27" ht="14.25" hidden="1" customHeight="1" x14ac:dyDescent="0.3">
      <c r="A41" s="163"/>
      <c r="B41" s="99" t="s">
        <v>59</v>
      </c>
      <c r="C41" s="99" t="s">
        <v>59</v>
      </c>
      <c r="D41" s="99"/>
      <c r="E41" s="99"/>
      <c r="F41" s="99"/>
      <c r="G41" s="99"/>
      <c r="H41" s="99"/>
      <c r="I41" s="99"/>
      <c r="J41" s="99">
        <v>0</v>
      </c>
      <c r="K41" s="99">
        <v>0</v>
      </c>
      <c r="L41" s="99">
        <f>IF(E41&gt;E40,1,0)+IF(F41&gt;F40,1,0)+IF(G41&gt;G40,1,0)+IF(H41&gt;H40,1,0)+IF(I41&gt;I40,1,0)</f>
        <v>0</v>
      </c>
      <c r="M41" s="99">
        <f t="shared" si="0"/>
        <v>0</v>
      </c>
      <c r="N41" s="99">
        <f>L40</f>
        <v>0</v>
      </c>
      <c r="O41" s="99">
        <f t="shared" si="1"/>
        <v>0</v>
      </c>
      <c r="P41" s="99">
        <f t="shared" si="2"/>
        <v>0</v>
      </c>
      <c r="Q41" s="99">
        <f>COUNTIF(E40:I40,"&lt;&gt;") * 5 -SUM(E40:I40)</f>
        <v>0</v>
      </c>
      <c r="R41" s="99">
        <f t="shared" si="3"/>
        <v>0</v>
      </c>
      <c r="S41" s="99" t="s">
        <v>59</v>
      </c>
      <c r="T41" s="99" t="s">
        <v>59</v>
      </c>
      <c r="U41" s="100"/>
      <c r="V41" s="101"/>
      <c r="W41" s="101"/>
      <c r="X41" s="102"/>
      <c r="Y41" s="73"/>
      <c r="Z41" s="165"/>
      <c r="AA41" s="78"/>
    </row>
    <row r="42" spans="1:27" ht="14.25" hidden="1" customHeight="1" x14ac:dyDescent="0.3">
      <c r="A42" s="162">
        <v>105</v>
      </c>
      <c r="B42" s="37" t="s">
        <v>59</v>
      </c>
      <c r="C42" s="37" t="s">
        <v>59</v>
      </c>
      <c r="D42" s="37"/>
      <c r="E42" s="37"/>
      <c r="F42" s="37"/>
      <c r="G42" s="37"/>
      <c r="H42" s="37"/>
      <c r="I42" s="37"/>
      <c r="J42" s="99">
        <v>0</v>
      </c>
      <c r="K42" s="99">
        <v>0</v>
      </c>
      <c r="L42" s="37">
        <f>IF(E42&gt;E43,1,0)+IF(F42&gt;F43,1,0)+IF(G42&gt;G43,1,0)+IF(H42&gt;H43,1,0)+IF(I42&gt;I43,1,0)</f>
        <v>0</v>
      </c>
      <c r="M42" s="37">
        <f t="shared" si="0"/>
        <v>0</v>
      </c>
      <c r="N42" s="37">
        <f>L43</f>
        <v>0</v>
      </c>
      <c r="O42" s="37">
        <f t="shared" si="1"/>
        <v>0</v>
      </c>
      <c r="P42" s="37">
        <f t="shared" si="2"/>
        <v>0</v>
      </c>
      <c r="Q42" s="37">
        <f>COUNTIF(E43:I43,"&lt;&gt;") * 5 -SUM(E43:I43)</f>
        <v>0</v>
      </c>
      <c r="R42" s="37">
        <f t="shared" si="3"/>
        <v>0</v>
      </c>
      <c r="S42" s="37" t="s">
        <v>59</v>
      </c>
      <c r="T42" s="37" t="s">
        <v>59</v>
      </c>
      <c r="U42" s="38"/>
      <c r="V42" s="40"/>
      <c r="W42" s="40"/>
      <c r="X42" s="85"/>
      <c r="Y42" s="73"/>
      <c r="Z42" s="174" t="b">
        <v>0</v>
      </c>
      <c r="AA42" s="78"/>
    </row>
    <row r="43" spans="1:27" ht="14.25" hidden="1" customHeight="1" x14ac:dyDescent="0.3">
      <c r="A43" s="163"/>
      <c r="B43" s="37" t="s">
        <v>59</v>
      </c>
      <c r="C43" s="37" t="s">
        <v>59</v>
      </c>
      <c r="D43" s="37"/>
      <c r="E43" s="37"/>
      <c r="F43" s="37"/>
      <c r="G43" s="37"/>
      <c r="H43" s="37"/>
      <c r="I43" s="37"/>
      <c r="J43" s="99">
        <v>0</v>
      </c>
      <c r="K43" s="99">
        <v>0</v>
      </c>
      <c r="L43" s="37">
        <f>IF(E43&gt;E42,1,0)+IF(F43&gt;F42,1,0)+IF(G43&gt;G42,1,0)+IF(H43&gt;H42,1,0)+IF(I43&gt;I42,1,0)</f>
        <v>0</v>
      </c>
      <c r="M43" s="37">
        <f t="shared" si="0"/>
        <v>0</v>
      </c>
      <c r="N43" s="37">
        <f>L42</f>
        <v>0</v>
      </c>
      <c r="O43" s="37">
        <f t="shared" si="1"/>
        <v>0</v>
      </c>
      <c r="P43" s="37">
        <f t="shared" si="2"/>
        <v>0</v>
      </c>
      <c r="Q43" s="37">
        <f>COUNTIF(E42:I42,"&lt;&gt;") * 5 -SUM(E42:I42)</f>
        <v>0</v>
      </c>
      <c r="R43" s="37">
        <f t="shared" si="3"/>
        <v>0</v>
      </c>
      <c r="S43" s="37" t="s">
        <v>59</v>
      </c>
      <c r="T43" s="37" t="s">
        <v>59</v>
      </c>
      <c r="U43" s="38"/>
      <c r="V43" s="40"/>
      <c r="W43" s="40"/>
      <c r="X43" s="85"/>
      <c r="Y43" s="73"/>
      <c r="Z43" s="165"/>
      <c r="AA43" s="78"/>
    </row>
    <row r="44" spans="1:27" ht="14.25" hidden="1" customHeight="1" x14ac:dyDescent="0.3">
      <c r="A44" s="162">
        <v>106</v>
      </c>
      <c r="B44" s="99" t="s">
        <v>59</v>
      </c>
      <c r="C44" s="99" t="s">
        <v>59</v>
      </c>
      <c r="D44" s="99"/>
      <c r="E44" s="99"/>
      <c r="F44" s="99"/>
      <c r="G44" s="99"/>
      <c r="H44" s="99"/>
      <c r="I44" s="99"/>
      <c r="J44" s="99">
        <v>0</v>
      </c>
      <c r="K44" s="99">
        <v>0</v>
      </c>
      <c r="L44" s="99">
        <f>IF(E44&gt;E45,1,0)+IF(F44&gt;F45,1,0)+IF(G44&gt;G45,1,0)+IF(H44&gt;H45,1,0)+IF(I44&gt;I45,1,0)</f>
        <v>0</v>
      </c>
      <c r="M44" s="99">
        <f t="shared" si="0"/>
        <v>0</v>
      </c>
      <c r="N44" s="99">
        <f>L45</f>
        <v>0</v>
      </c>
      <c r="O44" s="99">
        <f t="shared" si="1"/>
        <v>0</v>
      </c>
      <c r="P44" s="99">
        <f t="shared" si="2"/>
        <v>0</v>
      </c>
      <c r="Q44" s="99">
        <f>COUNTIF(E45:I45,"&lt;&gt;") * 5 -SUM(E45:I45)</f>
        <v>0</v>
      </c>
      <c r="R44" s="99">
        <f t="shared" si="3"/>
        <v>0</v>
      </c>
      <c r="S44" s="99" t="s">
        <v>59</v>
      </c>
      <c r="T44" s="99" t="s">
        <v>59</v>
      </c>
      <c r="U44" s="100"/>
      <c r="V44" s="101"/>
      <c r="W44" s="101"/>
      <c r="X44" s="102"/>
      <c r="Y44" s="73"/>
      <c r="Z44" s="174" t="b">
        <v>0</v>
      </c>
      <c r="AA44" s="78"/>
    </row>
    <row r="45" spans="1:27" ht="14.25" hidden="1" customHeight="1" x14ac:dyDescent="0.3">
      <c r="A45" s="163"/>
      <c r="B45" s="99" t="s">
        <v>59</v>
      </c>
      <c r="C45" s="99" t="s">
        <v>59</v>
      </c>
      <c r="D45" s="99"/>
      <c r="E45" s="99"/>
      <c r="F45" s="99"/>
      <c r="G45" s="99"/>
      <c r="H45" s="99"/>
      <c r="I45" s="99"/>
      <c r="J45" s="99">
        <v>0</v>
      </c>
      <c r="K45" s="99">
        <v>0</v>
      </c>
      <c r="L45" s="99">
        <f>IF(E45&gt;E44,1,0)+IF(F45&gt;F44,1,0)+IF(G45&gt;G44,1,0)+IF(H45&gt;H44,1,0)+IF(I45&gt;I44,1,0)</f>
        <v>0</v>
      </c>
      <c r="M45" s="99">
        <f t="shared" si="0"/>
        <v>0</v>
      </c>
      <c r="N45" s="99">
        <f>L44</f>
        <v>0</v>
      </c>
      <c r="O45" s="99">
        <f t="shared" si="1"/>
        <v>0</v>
      </c>
      <c r="P45" s="99">
        <f t="shared" si="2"/>
        <v>0</v>
      </c>
      <c r="Q45" s="99">
        <f>COUNTIF(E44:I44,"&lt;&gt;") * 5 -SUM(E44:I44)</f>
        <v>0</v>
      </c>
      <c r="R45" s="99">
        <f t="shared" si="3"/>
        <v>0</v>
      </c>
      <c r="S45" s="99" t="s">
        <v>59</v>
      </c>
      <c r="T45" s="99" t="s">
        <v>59</v>
      </c>
      <c r="U45" s="100"/>
      <c r="V45" s="101"/>
      <c r="W45" s="101"/>
      <c r="X45" s="102"/>
      <c r="Y45" s="73"/>
      <c r="Z45" s="165"/>
      <c r="AA45" s="78"/>
    </row>
    <row r="46" spans="1:27" ht="14.25" hidden="1" customHeight="1" x14ac:dyDescent="0.3">
      <c r="A46" s="162">
        <v>107</v>
      </c>
      <c r="B46" s="37" t="s">
        <v>59</v>
      </c>
      <c r="C46" s="37" t="s">
        <v>59</v>
      </c>
      <c r="D46" s="37"/>
      <c r="E46" s="37"/>
      <c r="F46" s="37"/>
      <c r="G46" s="37"/>
      <c r="H46" s="37"/>
      <c r="I46" s="37"/>
      <c r="J46" s="99">
        <v>0</v>
      </c>
      <c r="K46" s="99">
        <v>0</v>
      </c>
      <c r="L46" s="37">
        <f>IF(E46&gt;E47,1,0)+IF(F46&gt;F47,1,0)+IF(G46&gt;G47,1,0)+IF(H46&gt;H47,1,0)+IF(I46&gt;I47,1,0)</f>
        <v>0</v>
      </c>
      <c r="M46" s="37">
        <f t="shared" si="0"/>
        <v>0</v>
      </c>
      <c r="N46" s="37">
        <f>L47</f>
        <v>0</v>
      </c>
      <c r="O46" s="37">
        <f t="shared" si="1"/>
        <v>0</v>
      </c>
      <c r="P46" s="37">
        <f t="shared" si="2"/>
        <v>0</v>
      </c>
      <c r="Q46" s="37">
        <f>COUNTIF(E47:I47,"&lt;&gt;") * 5 -SUM(E47:I47)</f>
        <v>0</v>
      </c>
      <c r="R46" s="37">
        <f t="shared" si="3"/>
        <v>0</v>
      </c>
      <c r="S46" s="37" t="s">
        <v>59</v>
      </c>
      <c r="T46" s="37" t="s">
        <v>59</v>
      </c>
      <c r="U46" s="38"/>
      <c r="V46" s="40"/>
      <c r="W46" s="40"/>
      <c r="X46" s="85"/>
      <c r="Y46" s="73"/>
      <c r="Z46" s="174" t="b">
        <v>0</v>
      </c>
      <c r="AA46" s="78"/>
    </row>
    <row r="47" spans="1:27" ht="14.25" hidden="1" customHeight="1" x14ac:dyDescent="0.3">
      <c r="A47" s="163"/>
      <c r="B47" s="37" t="s">
        <v>59</v>
      </c>
      <c r="C47" s="37" t="s">
        <v>59</v>
      </c>
      <c r="D47" s="37"/>
      <c r="E47" s="37"/>
      <c r="F47" s="37"/>
      <c r="G47" s="37"/>
      <c r="H47" s="37"/>
      <c r="I47" s="37"/>
      <c r="J47" s="99">
        <v>0</v>
      </c>
      <c r="K47" s="99">
        <v>0</v>
      </c>
      <c r="L47" s="37">
        <f>IF(E47&gt;E46,1,0)+IF(F47&gt;F46,1,0)+IF(G47&gt;G46,1,0)+IF(H47&gt;H46,1,0)+IF(I47&gt;I46,1,0)</f>
        <v>0</v>
      </c>
      <c r="M47" s="37">
        <f t="shared" si="0"/>
        <v>0</v>
      </c>
      <c r="N47" s="37">
        <f>L46</f>
        <v>0</v>
      </c>
      <c r="O47" s="37">
        <f t="shared" si="1"/>
        <v>0</v>
      </c>
      <c r="P47" s="37">
        <f t="shared" si="2"/>
        <v>0</v>
      </c>
      <c r="Q47" s="37">
        <f>COUNTIF(E46:I46,"&lt;&gt;") * 5 -SUM(E46:I46)</f>
        <v>0</v>
      </c>
      <c r="R47" s="37">
        <f t="shared" si="3"/>
        <v>0</v>
      </c>
      <c r="S47" s="37" t="s">
        <v>59</v>
      </c>
      <c r="T47" s="37" t="s">
        <v>59</v>
      </c>
      <c r="U47" s="38"/>
      <c r="V47" s="40"/>
      <c r="W47" s="40"/>
      <c r="X47" s="85"/>
      <c r="Y47" s="73"/>
      <c r="Z47" s="165"/>
      <c r="AA47" s="78"/>
    </row>
    <row r="48" spans="1:27" ht="14.25" hidden="1" customHeight="1" x14ac:dyDescent="0.3">
      <c r="A48" s="162">
        <v>108</v>
      </c>
      <c r="B48" s="99" t="s">
        <v>59</v>
      </c>
      <c r="C48" s="99" t="s">
        <v>59</v>
      </c>
      <c r="D48" s="99"/>
      <c r="E48" s="99"/>
      <c r="F48" s="99"/>
      <c r="G48" s="99"/>
      <c r="H48" s="99"/>
      <c r="I48" s="99"/>
      <c r="J48" s="99">
        <v>0</v>
      </c>
      <c r="K48" s="99">
        <v>0</v>
      </c>
      <c r="L48" s="99">
        <f>IF(E48&gt;E49,1,0)+IF(F48&gt;F49,1,0)+IF(G48&gt;G49,1,0)+IF(H48&gt;H49,1,0)+IF(I48&gt;I49,1,0)</f>
        <v>0</v>
      </c>
      <c r="M48" s="99">
        <f t="shared" si="0"/>
        <v>0</v>
      </c>
      <c r="N48" s="99">
        <f>L49</f>
        <v>0</v>
      </c>
      <c r="O48" s="99">
        <f t="shared" si="1"/>
        <v>0</v>
      </c>
      <c r="P48" s="99">
        <f t="shared" si="2"/>
        <v>0</v>
      </c>
      <c r="Q48" s="99">
        <f>COUNTIF(E49:I49,"&lt;&gt;") * 5 -SUM(E49:I49)</f>
        <v>0</v>
      </c>
      <c r="R48" s="99">
        <f t="shared" si="3"/>
        <v>0</v>
      </c>
      <c r="S48" s="99" t="s">
        <v>59</v>
      </c>
      <c r="T48" s="99" t="s">
        <v>59</v>
      </c>
      <c r="U48" s="100"/>
      <c r="V48" s="101"/>
      <c r="W48" s="101"/>
      <c r="X48" s="102"/>
      <c r="Y48" s="73"/>
      <c r="Z48" s="174" t="b">
        <v>0</v>
      </c>
      <c r="AA48" s="78"/>
    </row>
    <row r="49" spans="1:27" ht="14.25" hidden="1" customHeight="1" x14ac:dyDescent="0.3">
      <c r="A49" s="163"/>
      <c r="B49" s="99" t="s">
        <v>59</v>
      </c>
      <c r="C49" s="99" t="s">
        <v>59</v>
      </c>
      <c r="D49" s="99"/>
      <c r="E49" s="99"/>
      <c r="F49" s="99"/>
      <c r="G49" s="99"/>
      <c r="H49" s="99"/>
      <c r="I49" s="99"/>
      <c r="J49" s="99">
        <v>0</v>
      </c>
      <c r="K49" s="99">
        <v>0</v>
      </c>
      <c r="L49" s="99">
        <f>IF(E49&gt;E48,1,0)+IF(F49&gt;F48,1,0)+IF(G49&gt;G48,1,0)+IF(H49&gt;H48,1,0)+IF(I49&gt;I48,1,0)</f>
        <v>0</v>
      </c>
      <c r="M49" s="99">
        <f t="shared" si="0"/>
        <v>0</v>
      </c>
      <c r="N49" s="99">
        <f>L48</f>
        <v>0</v>
      </c>
      <c r="O49" s="99">
        <f t="shared" si="1"/>
        <v>0</v>
      </c>
      <c r="P49" s="99">
        <f t="shared" si="2"/>
        <v>0</v>
      </c>
      <c r="Q49" s="99">
        <f>COUNTIF(E48:I48,"&lt;&gt;") * 5 -SUM(E48:I48)</f>
        <v>0</v>
      </c>
      <c r="R49" s="99">
        <f t="shared" si="3"/>
        <v>0</v>
      </c>
      <c r="S49" s="99" t="s">
        <v>59</v>
      </c>
      <c r="T49" s="99" t="s">
        <v>59</v>
      </c>
      <c r="U49" s="100"/>
      <c r="V49" s="101"/>
      <c r="W49" s="101"/>
      <c r="X49" s="102"/>
      <c r="Y49" s="73"/>
      <c r="Z49" s="165"/>
      <c r="AA49" s="78"/>
    </row>
    <row r="50" spans="1:27" ht="14.25" hidden="1" customHeight="1" x14ac:dyDescent="0.3">
      <c r="A50" s="162">
        <v>109</v>
      </c>
      <c r="B50" s="37" t="s">
        <v>59</v>
      </c>
      <c r="C50" s="37" t="s">
        <v>59</v>
      </c>
      <c r="D50" s="37"/>
      <c r="E50" s="37"/>
      <c r="F50" s="37"/>
      <c r="G50" s="37"/>
      <c r="H50" s="37"/>
      <c r="I50" s="37"/>
      <c r="J50" s="99">
        <v>0</v>
      </c>
      <c r="K50" s="99">
        <v>0</v>
      </c>
      <c r="L50" s="37">
        <f>IF(E50&gt;E51,1,0)+IF(F50&gt;F51,1,0)+IF(G50&gt;G51,1,0)+IF(H50&gt;H51,1,0)+IF(I50&gt;I51,1,0)</f>
        <v>0</v>
      </c>
      <c r="M50" s="37">
        <f t="shared" si="0"/>
        <v>0</v>
      </c>
      <c r="N50" s="37">
        <f>L51</f>
        <v>0</v>
      </c>
      <c r="O50" s="37">
        <f t="shared" si="1"/>
        <v>0</v>
      </c>
      <c r="P50" s="37">
        <f t="shared" si="2"/>
        <v>0</v>
      </c>
      <c r="Q50" s="37">
        <f>COUNTIF(E51:I51,"&lt;&gt;") * 5 -SUM(E51:I51)</f>
        <v>0</v>
      </c>
      <c r="R50" s="37">
        <f t="shared" si="3"/>
        <v>0</v>
      </c>
      <c r="S50" s="37" t="s">
        <v>59</v>
      </c>
      <c r="T50" s="37" t="s">
        <v>59</v>
      </c>
      <c r="U50" s="38"/>
      <c r="V50" s="40"/>
      <c r="W50" s="40"/>
      <c r="X50" s="85"/>
      <c r="Y50" s="73"/>
      <c r="Z50" s="174" t="b">
        <v>0</v>
      </c>
      <c r="AA50" s="78"/>
    </row>
    <row r="51" spans="1:27" ht="14.25" hidden="1" customHeight="1" x14ac:dyDescent="0.3">
      <c r="A51" s="163"/>
      <c r="B51" s="37" t="s">
        <v>59</v>
      </c>
      <c r="C51" s="37" t="s">
        <v>59</v>
      </c>
      <c r="D51" s="37"/>
      <c r="E51" s="37"/>
      <c r="F51" s="37"/>
      <c r="G51" s="37"/>
      <c r="H51" s="37"/>
      <c r="I51" s="37"/>
      <c r="J51" s="99">
        <v>0</v>
      </c>
      <c r="K51" s="99">
        <v>0</v>
      </c>
      <c r="L51" s="37">
        <f>IF(E51&gt;E50,1,0)+IF(F51&gt;F50,1,0)+IF(G51&gt;G50,1,0)+IF(H51&gt;H50,1,0)+IF(I51&gt;I50,1,0)</f>
        <v>0</v>
      </c>
      <c r="M51" s="37">
        <f t="shared" si="0"/>
        <v>0</v>
      </c>
      <c r="N51" s="37">
        <f>L50</f>
        <v>0</v>
      </c>
      <c r="O51" s="37">
        <f t="shared" si="1"/>
        <v>0</v>
      </c>
      <c r="P51" s="37">
        <f t="shared" si="2"/>
        <v>0</v>
      </c>
      <c r="Q51" s="37">
        <f>COUNTIF(E50:I50,"&lt;&gt;") * 5 -SUM(E50:I50)</f>
        <v>0</v>
      </c>
      <c r="R51" s="37">
        <f t="shared" si="3"/>
        <v>0</v>
      </c>
      <c r="S51" s="37" t="s">
        <v>59</v>
      </c>
      <c r="T51" s="37" t="s">
        <v>59</v>
      </c>
      <c r="U51" s="38"/>
      <c r="V51" s="40"/>
      <c r="W51" s="40"/>
      <c r="X51" s="85"/>
      <c r="Y51" s="73"/>
      <c r="Z51" s="165"/>
      <c r="AA51" s="78"/>
    </row>
    <row r="52" spans="1:27" ht="14.25" hidden="1" customHeight="1" x14ac:dyDescent="0.3">
      <c r="A52" s="162">
        <v>110</v>
      </c>
      <c r="B52" s="99" t="s">
        <v>59</v>
      </c>
      <c r="C52" s="99" t="s">
        <v>59</v>
      </c>
      <c r="D52" s="99"/>
      <c r="E52" s="99"/>
      <c r="F52" s="99"/>
      <c r="G52" s="99"/>
      <c r="H52" s="99"/>
      <c r="I52" s="99"/>
      <c r="J52" s="99">
        <v>0</v>
      </c>
      <c r="K52" s="99">
        <v>0</v>
      </c>
      <c r="L52" s="99">
        <f>IF(E52&gt;E53,1,0)+IF(F52&gt;F53,1,0)+IF(G52&gt;G53,1,0)+IF(H52&gt;H53,1,0)+IF(I52&gt;I53,1,0)</f>
        <v>0</v>
      </c>
      <c r="M52" s="99">
        <f t="shared" si="0"/>
        <v>0</v>
      </c>
      <c r="N52" s="99">
        <f>L53</f>
        <v>0</v>
      </c>
      <c r="O52" s="99">
        <f t="shared" si="1"/>
        <v>0</v>
      </c>
      <c r="P52" s="99">
        <f t="shared" si="2"/>
        <v>0</v>
      </c>
      <c r="Q52" s="99">
        <f>COUNTIF(E53:I53,"&lt;&gt;") * 5 -SUM(E53:I53)</f>
        <v>0</v>
      </c>
      <c r="R52" s="99">
        <f t="shared" si="3"/>
        <v>0</v>
      </c>
      <c r="S52" s="99" t="s">
        <v>59</v>
      </c>
      <c r="T52" s="99" t="s">
        <v>59</v>
      </c>
      <c r="U52" s="100"/>
      <c r="V52" s="101"/>
      <c r="W52" s="101"/>
      <c r="X52" s="102"/>
      <c r="Y52" s="73"/>
      <c r="Z52" s="174" t="b">
        <v>0</v>
      </c>
      <c r="AA52" s="78"/>
    </row>
    <row r="53" spans="1:27" ht="14.25" hidden="1" customHeight="1" x14ac:dyDescent="0.3">
      <c r="A53" s="163"/>
      <c r="B53" s="99" t="s">
        <v>59</v>
      </c>
      <c r="C53" s="99" t="s">
        <v>59</v>
      </c>
      <c r="D53" s="99"/>
      <c r="E53" s="99"/>
      <c r="F53" s="99"/>
      <c r="G53" s="99"/>
      <c r="H53" s="99"/>
      <c r="I53" s="99"/>
      <c r="J53" s="99">
        <v>0</v>
      </c>
      <c r="K53" s="99">
        <v>0</v>
      </c>
      <c r="L53" s="99">
        <f>IF(E53&gt;E52,1,0)+IF(F53&gt;F52,1,0)+IF(G53&gt;G52,1,0)+IF(H53&gt;H52,1,0)+IF(I53&gt;I52,1,0)</f>
        <v>0</v>
      </c>
      <c r="M53" s="99">
        <f t="shared" si="0"/>
        <v>0</v>
      </c>
      <c r="N53" s="99">
        <f>L52</f>
        <v>0</v>
      </c>
      <c r="O53" s="99">
        <f t="shared" si="1"/>
        <v>0</v>
      </c>
      <c r="P53" s="99">
        <f t="shared" si="2"/>
        <v>0</v>
      </c>
      <c r="Q53" s="99">
        <f>COUNTIF(E52:I52,"&lt;&gt;") * 5 -SUM(E52:I52)</f>
        <v>0</v>
      </c>
      <c r="R53" s="99">
        <f t="shared" si="3"/>
        <v>0</v>
      </c>
      <c r="S53" s="99" t="s">
        <v>59</v>
      </c>
      <c r="T53" s="99" t="s">
        <v>59</v>
      </c>
      <c r="U53" s="100"/>
      <c r="V53" s="101"/>
      <c r="W53" s="101"/>
      <c r="X53" s="102"/>
      <c r="Y53" s="73"/>
      <c r="Z53" s="165"/>
      <c r="AA53" s="78"/>
    </row>
    <row r="54" spans="1:27" ht="14.25" hidden="1" customHeight="1" x14ac:dyDescent="0.3">
      <c r="A54" s="162">
        <v>111</v>
      </c>
      <c r="B54" s="37" t="s">
        <v>59</v>
      </c>
      <c r="C54" s="37" t="s">
        <v>59</v>
      </c>
      <c r="D54" s="37"/>
      <c r="E54" s="37"/>
      <c r="F54" s="37"/>
      <c r="G54" s="37"/>
      <c r="H54" s="37"/>
      <c r="I54" s="37"/>
      <c r="J54" s="99">
        <v>0</v>
      </c>
      <c r="K54" s="99">
        <v>0</v>
      </c>
      <c r="L54" s="37">
        <f>IF(E54&gt;E55,1,0)+IF(F54&gt;F55,1,0)+IF(G54&gt;G55,1,0)+IF(H54&gt;H55,1,0)+IF(I54&gt;I55,1,0)</f>
        <v>0</v>
      </c>
      <c r="M54" s="37">
        <f t="shared" si="0"/>
        <v>0</v>
      </c>
      <c r="N54" s="37">
        <f>L55</f>
        <v>0</v>
      </c>
      <c r="O54" s="37">
        <f t="shared" si="1"/>
        <v>0</v>
      </c>
      <c r="P54" s="37">
        <f t="shared" si="2"/>
        <v>0</v>
      </c>
      <c r="Q54" s="37">
        <f>COUNTIF(E55:I55,"&lt;&gt;") * 5 -SUM(E55:I55)</f>
        <v>0</v>
      </c>
      <c r="R54" s="37">
        <f t="shared" si="3"/>
        <v>0</v>
      </c>
      <c r="S54" s="37" t="s">
        <v>59</v>
      </c>
      <c r="T54" s="37" t="s">
        <v>59</v>
      </c>
      <c r="U54" s="38"/>
      <c r="V54" s="40"/>
      <c r="W54" s="40"/>
      <c r="X54" s="85"/>
      <c r="Y54" s="73"/>
      <c r="Z54" s="174" t="b">
        <v>0</v>
      </c>
      <c r="AA54" s="78"/>
    </row>
    <row r="55" spans="1:27" ht="14.25" hidden="1" customHeight="1" x14ac:dyDescent="0.3">
      <c r="A55" s="163"/>
      <c r="B55" s="37" t="s">
        <v>59</v>
      </c>
      <c r="C55" s="37" t="s">
        <v>59</v>
      </c>
      <c r="D55" s="37"/>
      <c r="E55" s="37"/>
      <c r="F55" s="37"/>
      <c r="G55" s="37"/>
      <c r="H55" s="37"/>
      <c r="I55" s="37"/>
      <c r="J55" s="99">
        <v>0</v>
      </c>
      <c r="K55" s="99">
        <v>0</v>
      </c>
      <c r="L55" s="37">
        <f>IF(E55&gt;E54,1,0)+IF(F55&gt;F54,1,0)+IF(G55&gt;G54,1,0)+IF(H55&gt;H54,1,0)+IF(I55&gt;I54,1,0)</f>
        <v>0</v>
      </c>
      <c r="M55" s="37">
        <f t="shared" si="0"/>
        <v>0</v>
      </c>
      <c r="N55" s="37">
        <f>L54</f>
        <v>0</v>
      </c>
      <c r="O55" s="37">
        <f t="shared" si="1"/>
        <v>0</v>
      </c>
      <c r="P55" s="37">
        <f t="shared" si="2"/>
        <v>0</v>
      </c>
      <c r="Q55" s="37">
        <f>COUNTIF(E54:I54,"&lt;&gt;") * 5 -SUM(E54:I54)</f>
        <v>0</v>
      </c>
      <c r="R55" s="37">
        <f t="shared" si="3"/>
        <v>0</v>
      </c>
      <c r="S55" s="37" t="s">
        <v>59</v>
      </c>
      <c r="T55" s="37" t="s">
        <v>59</v>
      </c>
      <c r="U55" s="38"/>
      <c r="V55" s="40"/>
      <c r="W55" s="40"/>
      <c r="X55" s="85"/>
      <c r="Y55" s="73"/>
      <c r="Z55" s="165"/>
      <c r="AA55" s="78"/>
    </row>
    <row r="56" spans="1:27" ht="14.25" hidden="1" customHeight="1" x14ac:dyDescent="0.3">
      <c r="A56" s="162">
        <v>112</v>
      </c>
      <c r="B56" s="99" t="s">
        <v>59</v>
      </c>
      <c r="C56" s="99" t="s">
        <v>59</v>
      </c>
      <c r="D56" s="99"/>
      <c r="E56" s="99"/>
      <c r="F56" s="99"/>
      <c r="G56" s="99"/>
      <c r="H56" s="99"/>
      <c r="I56" s="99"/>
      <c r="J56" s="99">
        <v>0</v>
      </c>
      <c r="K56" s="99">
        <v>0</v>
      </c>
      <c r="L56" s="99">
        <f>IF(E56&gt;E57,1,0)+IF(F56&gt;F57,1,0)+IF(G56&gt;G57,1,0)+IF(H56&gt;H57,1,0)+IF(I56&gt;I57,1,0)</f>
        <v>0</v>
      </c>
      <c r="M56" s="99">
        <f t="shared" si="0"/>
        <v>0</v>
      </c>
      <c r="N56" s="99">
        <f>L57</f>
        <v>0</v>
      </c>
      <c r="O56" s="99">
        <f t="shared" si="1"/>
        <v>0</v>
      </c>
      <c r="P56" s="99">
        <f t="shared" si="2"/>
        <v>0</v>
      </c>
      <c r="Q56" s="99">
        <f>COUNTIF(E57:I57,"&lt;&gt;") * 5 -SUM(E57:I57)</f>
        <v>0</v>
      </c>
      <c r="R56" s="99">
        <f t="shared" si="3"/>
        <v>0</v>
      </c>
      <c r="S56" s="99" t="s">
        <v>59</v>
      </c>
      <c r="T56" s="99" t="s">
        <v>59</v>
      </c>
      <c r="U56" s="100"/>
      <c r="V56" s="101"/>
      <c r="W56" s="101"/>
      <c r="X56" s="102"/>
      <c r="Y56" s="73"/>
      <c r="Z56" s="174" t="b">
        <v>0</v>
      </c>
      <c r="AA56" s="78"/>
    </row>
    <row r="57" spans="1:27" ht="11.25" hidden="1" customHeight="1" x14ac:dyDescent="0.3">
      <c r="A57" s="163"/>
      <c r="B57" s="99" t="s">
        <v>59</v>
      </c>
      <c r="C57" s="99" t="s">
        <v>59</v>
      </c>
      <c r="D57" s="99"/>
      <c r="E57" s="99"/>
      <c r="F57" s="99"/>
      <c r="G57" s="99"/>
      <c r="H57" s="99"/>
      <c r="I57" s="99"/>
      <c r="J57" s="99">
        <v>0</v>
      </c>
      <c r="K57" s="99">
        <v>0</v>
      </c>
      <c r="L57" s="99">
        <f>IF(E57&gt;E56,1,0)+IF(F57&gt;F56,1,0)+IF(G57&gt;G56,1,0)+IF(H57&gt;H56,1,0)+IF(I57&gt;I56,1,0)</f>
        <v>0</v>
      </c>
      <c r="M57" s="99">
        <f t="shared" si="0"/>
        <v>0</v>
      </c>
      <c r="N57" s="99">
        <f>L56</f>
        <v>0</v>
      </c>
      <c r="O57" s="99">
        <f t="shared" si="1"/>
        <v>0</v>
      </c>
      <c r="P57" s="99">
        <f t="shared" si="2"/>
        <v>0</v>
      </c>
      <c r="Q57" s="99">
        <f>COUNTIF(E56:I56,"&lt;&gt;") * 5 -SUM(E56:I56)</f>
        <v>0</v>
      </c>
      <c r="R57" s="99">
        <f t="shared" si="3"/>
        <v>0</v>
      </c>
      <c r="S57" s="99" t="s">
        <v>59</v>
      </c>
      <c r="T57" s="99" t="s">
        <v>59</v>
      </c>
      <c r="U57" s="100"/>
      <c r="V57" s="101"/>
      <c r="W57" s="101"/>
      <c r="X57" s="102"/>
      <c r="Y57" s="73"/>
      <c r="Z57" s="165"/>
      <c r="AA57" s="78"/>
    </row>
  </sheetData>
  <mergeCells count="64">
    <mergeCell ref="Z56:Z57"/>
    <mergeCell ref="Z40:Z41"/>
    <mergeCell ref="Z42:Z43"/>
    <mergeCell ref="Z44:Z45"/>
    <mergeCell ref="Z46:Z47"/>
    <mergeCell ref="Z48:Z49"/>
    <mergeCell ref="Z50:Z51"/>
    <mergeCell ref="Z52:Z53"/>
    <mergeCell ref="Z32:Z33"/>
    <mergeCell ref="Z34:Z35"/>
    <mergeCell ref="Z36:Z37"/>
    <mergeCell ref="Z38:Z39"/>
    <mergeCell ref="Z54:Z55"/>
    <mergeCell ref="A26:A27"/>
    <mergeCell ref="A28:A29"/>
    <mergeCell ref="A30:A31"/>
    <mergeCell ref="Z26:Z27"/>
    <mergeCell ref="Z28:Z29"/>
    <mergeCell ref="Z30:Z31"/>
    <mergeCell ref="Z18:Z19"/>
    <mergeCell ref="Z20:Z21"/>
    <mergeCell ref="Z22:Z23"/>
    <mergeCell ref="Z24:Z25"/>
    <mergeCell ref="A18:A19"/>
    <mergeCell ref="A20:A21"/>
    <mergeCell ref="A22:A23"/>
    <mergeCell ref="A24:A25"/>
    <mergeCell ref="A12:A13"/>
    <mergeCell ref="A14:A15"/>
    <mergeCell ref="A16:A17"/>
    <mergeCell ref="Z12:Z13"/>
    <mergeCell ref="Z14:Z15"/>
    <mergeCell ref="Z16:Z17"/>
    <mergeCell ref="Z4:Z5"/>
    <mergeCell ref="Z6:Z7"/>
    <mergeCell ref="Z8:Z9"/>
    <mergeCell ref="Z10:Z11"/>
    <mergeCell ref="A4:A5"/>
    <mergeCell ref="A6:A7"/>
    <mergeCell ref="A8:A9"/>
    <mergeCell ref="A10:A11"/>
    <mergeCell ref="J1:K1"/>
    <mergeCell ref="L1:O1"/>
    <mergeCell ref="P1:R1"/>
    <mergeCell ref="S1:T1"/>
    <mergeCell ref="Z1:Z2"/>
    <mergeCell ref="A1:A2"/>
    <mergeCell ref="B1:B2"/>
    <mergeCell ref="C1:C2"/>
    <mergeCell ref="D1:D2"/>
    <mergeCell ref="E1:I1"/>
    <mergeCell ref="A56:A57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</mergeCells>
  <conditionalFormatting sqref="J3:J57">
    <cfRule type="cellIs" dxfId="1" priority="1" operator="equal">
      <formula>1</formula>
    </cfRule>
  </conditionalFormatting>
  <conditionalFormatting sqref="K3:K57">
    <cfRule type="cellIs" dxfId="0" priority="2" operator="equal">
      <formula>1</formula>
    </cfRule>
  </conditionalFormatting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C0000"/>
    <outlinePr summaryBelow="0" summaryRight="0"/>
  </sheetPr>
  <dimension ref="A1:AE15"/>
  <sheetViews>
    <sheetView workbookViewId="0"/>
  </sheetViews>
  <sheetFormatPr defaultColWidth="14.44140625" defaultRowHeight="15" customHeight="1" x14ac:dyDescent="0.3"/>
  <cols>
    <col min="1" max="1" width="4.44140625" customWidth="1"/>
    <col min="2" max="3" width="114.44140625" customWidth="1"/>
    <col min="4" max="4" width="4.44140625" customWidth="1"/>
    <col min="5" max="5" width="31.5546875" customWidth="1"/>
    <col min="6" max="6" width="8.6640625" hidden="1" customWidth="1"/>
    <col min="7" max="7" width="25.33203125" hidden="1" customWidth="1"/>
    <col min="8" max="8" width="22.5546875" hidden="1" customWidth="1"/>
    <col min="9" max="9" width="14.44140625" hidden="1" customWidth="1"/>
    <col min="10" max="31" width="14.44140625" hidden="1"/>
  </cols>
  <sheetData>
    <row r="1" spans="1:31" ht="409.6" customHeight="1" x14ac:dyDescent="0.3">
      <c r="A1" s="175"/>
      <c r="B1" s="103"/>
      <c r="C1" s="103"/>
      <c r="D1" s="178"/>
      <c r="E1" s="104" t="s">
        <v>78</v>
      </c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</row>
    <row r="2" spans="1:31" ht="225" customHeight="1" x14ac:dyDescent="0.3">
      <c r="A2" s="176"/>
      <c r="B2" s="106" t="s">
        <v>42</v>
      </c>
      <c r="C2" s="106" t="s">
        <v>39</v>
      </c>
      <c r="D2" s="176"/>
      <c r="E2" s="107" t="s">
        <v>79</v>
      </c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</row>
    <row r="3" spans="1:31" ht="67.5" customHeight="1" x14ac:dyDescent="0.3">
      <c r="A3" s="176"/>
      <c r="B3" s="108" t="s">
        <v>80</v>
      </c>
      <c r="C3" s="109" t="s">
        <v>81</v>
      </c>
      <c r="D3" s="176"/>
      <c r="E3" s="104" t="s">
        <v>82</v>
      </c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</row>
    <row r="4" spans="1:31" ht="67.5" customHeight="1" x14ac:dyDescent="0.3">
      <c r="A4" s="176"/>
      <c r="B4" s="108" t="s">
        <v>83</v>
      </c>
      <c r="C4" s="109" t="s">
        <v>83</v>
      </c>
      <c r="D4" s="176"/>
      <c r="E4" s="107" t="s">
        <v>84</v>
      </c>
      <c r="F4" s="105"/>
      <c r="G4" s="110"/>
      <c r="H4" s="105"/>
      <c r="I4" s="105"/>
      <c r="J4" s="105"/>
      <c r="K4" s="105"/>
      <c r="L4" s="105"/>
      <c r="M4" s="110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</row>
    <row r="5" spans="1:31" ht="67.5" customHeight="1" x14ac:dyDescent="0.3">
      <c r="A5" s="176"/>
      <c r="B5" s="108" t="s">
        <v>85</v>
      </c>
      <c r="C5" s="109" t="s">
        <v>86</v>
      </c>
      <c r="D5" s="176"/>
      <c r="E5" s="107" t="s">
        <v>87</v>
      </c>
      <c r="F5" s="105"/>
      <c r="G5" s="110"/>
      <c r="H5" s="105"/>
      <c r="I5" s="105"/>
      <c r="J5" s="105"/>
      <c r="K5" s="105"/>
      <c r="L5" s="105"/>
      <c r="M5" s="110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</row>
    <row r="6" spans="1:31" ht="67.5" customHeight="1" x14ac:dyDescent="0.3">
      <c r="A6" s="176"/>
      <c r="B6" s="108" t="s">
        <v>88</v>
      </c>
      <c r="C6" s="109" t="s">
        <v>89</v>
      </c>
      <c r="D6" s="176"/>
      <c r="E6" s="107" t="s">
        <v>90</v>
      </c>
      <c r="F6" s="105"/>
      <c r="G6" s="110"/>
      <c r="H6" s="105"/>
      <c r="I6" s="105"/>
      <c r="J6" s="105"/>
      <c r="K6" s="105"/>
      <c r="L6" s="105"/>
      <c r="M6" s="110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</row>
    <row r="7" spans="1:31" ht="67.5" customHeight="1" x14ac:dyDescent="0.3">
      <c r="A7" s="176"/>
      <c r="B7" s="111" t="s">
        <v>91</v>
      </c>
      <c r="C7" s="112" t="s">
        <v>92</v>
      </c>
      <c r="D7" s="176"/>
      <c r="E7" s="107" t="s">
        <v>93</v>
      </c>
      <c r="F7" s="105"/>
      <c r="G7" s="179"/>
      <c r="H7" s="105"/>
      <c r="I7" s="105"/>
      <c r="J7" s="105"/>
      <c r="K7" s="105"/>
      <c r="L7" s="105"/>
      <c r="M7" s="179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</row>
    <row r="8" spans="1:31" ht="225" customHeight="1" x14ac:dyDescent="0.3">
      <c r="A8" s="176"/>
      <c r="B8" s="106"/>
      <c r="C8" s="106"/>
      <c r="D8" s="176"/>
      <c r="E8" s="113" t="s">
        <v>94</v>
      </c>
      <c r="F8" s="105"/>
      <c r="G8" s="177"/>
      <c r="H8" s="105"/>
      <c r="I8" s="105"/>
      <c r="J8" s="105"/>
      <c r="K8" s="105"/>
      <c r="L8" s="105"/>
      <c r="M8" s="177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</row>
    <row r="9" spans="1:31" ht="67.5" customHeight="1" x14ac:dyDescent="0.45">
      <c r="A9" s="176"/>
      <c r="B9" s="114">
        <v>45575</v>
      </c>
      <c r="C9" s="115">
        <v>10</v>
      </c>
      <c r="D9" s="176"/>
      <c r="E9" s="116" t="s">
        <v>95</v>
      </c>
      <c r="F9" s="180"/>
      <c r="G9" s="181"/>
      <c r="H9" s="182"/>
      <c r="I9" s="105"/>
      <c r="J9" s="117" t="s">
        <v>96</v>
      </c>
      <c r="K9" s="105"/>
      <c r="L9" s="180"/>
      <c r="M9" s="181"/>
      <c r="N9" s="182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</row>
    <row r="10" spans="1:31" ht="67.5" customHeight="1" x14ac:dyDescent="0.45">
      <c r="A10" s="176"/>
      <c r="B10" s="118">
        <v>3</v>
      </c>
      <c r="C10" s="119"/>
      <c r="D10" s="176"/>
      <c r="E10" s="120" t="s">
        <v>97</v>
      </c>
      <c r="F10" s="117"/>
      <c r="G10" s="117"/>
      <c r="H10" s="117"/>
      <c r="I10" s="105"/>
      <c r="J10" s="117"/>
      <c r="K10" s="105"/>
      <c r="L10" s="117"/>
      <c r="M10" s="117"/>
      <c r="N10" s="117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</row>
    <row r="11" spans="1:31" ht="67.5" customHeight="1" x14ac:dyDescent="0.45">
      <c r="A11" s="176"/>
      <c r="B11" s="121" t="s">
        <v>98</v>
      </c>
      <c r="C11" s="122" t="s">
        <v>99</v>
      </c>
      <c r="D11" s="176"/>
      <c r="E11" s="120" t="s">
        <v>100</v>
      </c>
      <c r="F11" s="117"/>
      <c r="G11" s="117"/>
      <c r="H11" s="117"/>
      <c r="I11" s="105"/>
      <c r="J11" s="117"/>
      <c r="K11" s="105"/>
      <c r="L11" s="117"/>
      <c r="M11" s="117"/>
      <c r="N11" s="117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</row>
    <row r="12" spans="1:31" ht="67.5" customHeight="1" x14ac:dyDescent="0.45">
      <c r="A12" s="176"/>
      <c r="B12" s="123" t="s">
        <v>101</v>
      </c>
      <c r="C12" s="122" t="s">
        <v>102</v>
      </c>
      <c r="D12" s="176"/>
      <c r="E12" s="120" t="s">
        <v>103</v>
      </c>
      <c r="F12" s="117"/>
      <c r="G12" s="117"/>
      <c r="H12" s="117"/>
      <c r="I12" s="105"/>
      <c r="J12" s="117"/>
      <c r="K12" s="105"/>
      <c r="L12" s="117"/>
      <c r="M12" s="117"/>
      <c r="N12" s="117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</row>
    <row r="13" spans="1:31" ht="67.5" customHeight="1" x14ac:dyDescent="0.45">
      <c r="A13" s="176"/>
      <c r="B13" s="124" t="s">
        <v>104</v>
      </c>
      <c r="C13" s="122" t="s">
        <v>105</v>
      </c>
      <c r="D13" s="176"/>
      <c r="E13" s="120" t="s">
        <v>106</v>
      </c>
      <c r="F13" s="117"/>
      <c r="G13" s="117"/>
      <c r="H13" s="117"/>
      <c r="I13" s="105"/>
      <c r="J13" s="117"/>
      <c r="K13" s="105"/>
      <c r="L13" s="117"/>
      <c r="M13" s="117"/>
      <c r="N13" s="117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</row>
    <row r="14" spans="1:31" ht="67.5" customHeight="1" x14ac:dyDescent="0.45">
      <c r="A14" s="176"/>
      <c r="B14" s="124" t="s">
        <v>107</v>
      </c>
      <c r="C14" s="122" t="s">
        <v>108</v>
      </c>
      <c r="D14" s="176"/>
      <c r="E14" s="120" t="s">
        <v>109</v>
      </c>
      <c r="F14" s="117"/>
      <c r="G14" s="117"/>
      <c r="H14" s="117"/>
      <c r="I14" s="105"/>
      <c r="J14" s="117"/>
      <c r="K14" s="105"/>
      <c r="L14" s="117"/>
      <c r="M14" s="117"/>
      <c r="N14" s="117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</row>
    <row r="15" spans="1:31" ht="67.5" customHeight="1" x14ac:dyDescent="0.45">
      <c r="A15" s="177"/>
      <c r="B15" s="124" t="s">
        <v>110</v>
      </c>
      <c r="C15" s="122" t="s">
        <v>111</v>
      </c>
      <c r="D15" s="177"/>
      <c r="E15" s="120" t="s">
        <v>112</v>
      </c>
      <c r="F15" s="117"/>
      <c r="G15" s="117"/>
      <c r="H15" s="117"/>
      <c r="I15" s="105"/>
      <c r="J15" s="117"/>
      <c r="K15" s="105"/>
      <c r="L15" s="117"/>
      <c r="M15" s="117"/>
      <c r="N15" s="117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</row>
  </sheetData>
  <mergeCells count="6">
    <mergeCell ref="A1:A15"/>
    <mergeCell ref="D1:D15"/>
    <mergeCell ref="G7:G8"/>
    <mergeCell ref="M7:M8"/>
    <mergeCell ref="F9:H9"/>
    <mergeCell ref="L9:N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outlinePr summaryBelow="0" summaryRight="0"/>
  </sheetPr>
  <dimension ref="A1:Z991"/>
  <sheetViews>
    <sheetView workbookViewId="0"/>
  </sheetViews>
  <sheetFormatPr defaultColWidth="14.44140625" defaultRowHeight="15" customHeight="1" x14ac:dyDescent="0.3"/>
  <cols>
    <col min="1" max="1" width="14.44140625" customWidth="1"/>
    <col min="2" max="2" width="29.6640625" customWidth="1"/>
    <col min="3" max="3" width="22.109375" customWidth="1"/>
    <col min="4" max="6" width="14.44140625" customWidth="1"/>
    <col min="8" max="26" width="14.44140625" hidden="1"/>
  </cols>
  <sheetData>
    <row r="1" spans="1:26" ht="14.4" x14ac:dyDescent="0.3">
      <c r="A1" s="183" t="s">
        <v>113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25"/>
      <c r="Y1" s="125"/>
      <c r="Z1" s="125"/>
    </row>
    <row r="2" spans="1:26" ht="14.4" x14ac:dyDescent="0.3">
      <c r="A2" s="126" t="s">
        <v>12</v>
      </c>
      <c r="B2" s="126" t="s">
        <v>114</v>
      </c>
      <c r="C2" s="126" t="s">
        <v>115</v>
      </c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</row>
    <row r="3" spans="1:26" ht="14.4" x14ac:dyDescent="0.3">
      <c r="A3" s="128">
        <v>1</v>
      </c>
      <c r="B3" s="129" t="s">
        <v>39</v>
      </c>
      <c r="C3" s="130"/>
      <c r="D3" s="131"/>
      <c r="E3" s="131"/>
      <c r="F3" s="131"/>
      <c r="G3" s="131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</row>
    <row r="4" spans="1:26" ht="14.4" x14ac:dyDescent="0.3">
      <c r="A4" s="128">
        <v>2</v>
      </c>
      <c r="B4" s="129" t="s">
        <v>41</v>
      </c>
      <c r="C4" s="130"/>
      <c r="D4" s="131"/>
      <c r="E4" s="131"/>
      <c r="F4" s="131"/>
      <c r="G4" s="131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</row>
    <row r="5" spans="1:26" ht="14.4" x14ac:dyDescent="0.3">
      <c r="A5" s="128">
        <v>3</v>
      </c>
      <c r="B5" s="129" t="s">
        <v>37</v>
      </c>
      <c r="C5" s="130"/>
      <c r="D5" s="131"/>
      <c r="E5" s="131"/>
      <c r="F5" s="131"/>
      <c r="G5" s="131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</row>
    <row r="6" spans="1:26" ht="14.4" x14ac:dyDescent="0.3">
      <c r="A6" s="128">
        <v>4</v>
      </c>
      <c r="B6" s="129" t="s">
        <v>40</v>
      </c>
      <c r="C6" s="130"/>
      <c r="D6" s="131"/>
      <c r="E6" s="131"/>
      <c r="F6" s="131"/>
      <c r="G6" s="131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</row>
    <row r="7" spans="1:26" ht="14.4" x14ac:dyDescent="0.3">
      <c r="A7" s="128">
        <v>5</v>
      </c>
      <c r="B7" s="129" t="s">
        <v>116</v>
      </c>
      <c r="C7" s="130"/>
      <c r="D7" s="131"/>
      <c r="E7" s="131"/>
      <c r="F7" s="131"/>
      <c r="G7" s="131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</row>
    <row r="8" spans="1:26" ht="14.4" x14ac:dyDescent="0.3">
      <c r="A8" s="128">
        <v>6</v>
      </c>
      <c r="B8" s="129"/>
      <c r="C8" s="130"/>
      <c r="D8" s="131"/>
      <c r="E8" s="131"/>
      <c r="F8" s="131"/>
      <c r="G8" s="131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</row>
    <row r="9" spans="1:26" ht="14.4" x14ac:dyDescent="0.3">
      <c r="A9" s="128">
        <v>7</v>
      </c>
      <c r="B9" s="129"/>
      <c r="C9" s="130"/>
      <c r="D9" s="131"/>
      <c r="E9" s="131"/>
      <c r="F9" s="131"/>
      <c r="G9" s="131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</row>
    <row r="10" spans="1:26" ht="14.4" x14ac:dyDescent="0.3">
      <c r="A10" s="128">
        <v>8</v>
      </c>
      <c r="B10" s="129"/>
      <c r="C10" s="130"/>
      <c r="D10" s="131"/>
      <c r="E10" s="131"/>
      <c r="F10" s="131"/>
      <c r="G10" s="131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</row>
    <row r="11" spans="1:26" ht="14.4" x14ac:dyDescent="0.3">
      <c r="A11" s="128">
        <v>9</v>
      </c>
      <c r="B11" s="129"/>
      <c r="C11" s="130"/>
      <c r="D11" s="131"/>
      <c r="E11" s="131"/>
      <c r="F11" s="131"/>
      <c r="G11" s="131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</row>
    <row r="12" spans="1:26" ht="15.75" customHeight="1" x14ac:dyDescent="0.3">
      <c r="A12" s="128">
        <v>10</v>
      </c>
      <c r="B12" s="129"/>
      <c r="C12" s="130"/>
      <c r="D12" s="131"/>
      <c r="E12" s="131"/>
      <c r="F12" s="131"/>
      <c r="G12" s="131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</row>
    <row r="13" spans="1:26" ht="15.75" customHeight="1" x14ac:dyDescent="0.3">
      <c r="A13" s="128">
        <v>11</v>
      </c>
      <c r="B13" s="129"/>
      <c r="C13" s="130"/>
      <c r="D13" s="131"/>
      <c r="E13" s="131"/>
      <c r="F13" s="131"/>
      <c r="G13" s="131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</row>
    <row r="14" spans="1:26" ht="15.75" customHeight="1" x14ac:dyDescent="0.3">
      <c r="A14" s="128">
        <v>12</v>
      </c>
      <c r="B14" s="129"/>
      <c r="C14" s="130"/>
      <c r="D14" s="131"/>
      <c r="E14" s="131"/>
      <c r="F14" s="131"/>
      <c r="G14" s="131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</row>
    <row r="15" spans="1:26" ht="15.75" customHeight="1" x14ac:dyDescent="0.3">
      <c r="A15" s="128">
        <v>13</v>
      </c>
      <c r="B15" s="129"/>
      <c r="C15" s="130"/>
      <c r="D15" s="131"/>
      <c r="E15" s="131"/>
      <c r="F15" s="131"/>
      <c r="G15" s="131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</row>
    <row r="16" spans="1:26" ht="15.75" customHeight="1" x14ac:dyDescent="0.3">
      <c r="A16" s="128">
        <v>14</v>
      </c>
      <c r="B16" s="129"/>
      <c r="C16" s="130"/>
      <c r="D16" s="131"/>
      <c r="E16" s="131"/>
      <c r="F16" s="131"/>
      <c r="G16" s="131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</row>
    <row r="17" spans="1:26" ht="15.75" customHeight="1" x14ac:dyDescent="0.3">
      <c r="A17" s="128">
        <v>15</v>
      </c>
      <c r="B17" s="129"/>
      <c r="C17" s="130"/>
      <c r="D17" s="131"/>
      <c r="E17" s="131"/>
      <c r="F17" s="131"/>
      <c r="G17" s="131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</row>
    <row r="18" spans="1:26" ht="15.75" customHeight="1" x14ac:dyDescent="0.3">
      <c r="A18" s="128">
        <v>16</v>
      </c>
      <c r="B18" s="129"/>
      <c r="C18" s="130"/>
      <c r="D18" s="131"/>
      <c r="E18" s="131"/>
      <c r="F18" s="131"/>
      <c r="G18" s="131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</row>
    <row r="19" spans="1:26" ht="15.75" customHeight="1" x14ac:dyDescent="0.3">
      <c r="A19" s="128">
        <v>17</v>
      </c>
      <c r="B19" s="129"/>
      <c r="C19" s="130"/>
      <c r="D19" s="131"/>
      <c r="E19" s="131"/>
      <c r="F19" s="131"/>
      <c r="G19" s="131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</row>
    <row r="20" spans="1:26" ht="15.75" customHeight="1" x14ac:dyDescent="0.3">
      <c r="A20" s="128">
        <v>18</v>
      </c>
      <c r="B20" s="129"/>
      <c r="C20" s="130"/>
      <c r="D20" s="131"/>
      <c r="E20" s="131"/>
      <c r="F20" s="131"/>
      <c r="G20" s="131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</row>
    <row r="21" spans="1:26" ht="15.75" customHeight="1" x14ac:dyDescent="0.3">
      <c r="A21" s="128">
        <v>19</v>
      </c>
      <c r="B21" s="129"/>
      <c r="C21" s="130"/>
      <c r="D21" s="131"/>
      <c r="E21" s="131"/>
      <c r="F21" s="131"/>
      <c r="G21" s="131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</row>
    <row r="22" spans="1:26" ht="15.75" customHeight="1" x14ac:dyDescent="0.3">
      <c r="A22" s="128">
        <v>20</v>
      </c>
      <c r="B22" s="129"/>
      <c r="C22" s="130"/>
      <c r="D22" s="131"/>
      <c r="E22" s="131"/>
      <c r="F22" s="131"/>
      <c r="G22" s="131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</row>
    <row r="23" spans="1:26" ht="15.75" customHeight="1" x14ac:dyDescent="0.3">
      <c r="A23" s="128">
        <v>21</v>
      </c>
      <c r="B23" s="129"/>
      <c r="C23" s="130"/>
      <c r="D23" s="131"/>
      <c r="E23" s="131"/>
      <c r="F23" s="131"/>
      <c r="G23" s="131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</row>
    <row r="24" spans="1:26" ht="15.75" customHeight="1" x14ac:dyDescent="0.3">
      <c r="A24" s="128">
        <v>22</v>
      </c>
      <c r="B24" s="129"/>
      <c r="C24" s="130"/>
      <c r="D24" s="131"/>
      <c r="E24" s="131"/>
      <c r="F24" s="131"/>
      <c r="G24" s="131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</row>
    <row r="25" spans="1:26" ht="15.75" customHeight="1" x14ac:dyDescent="0.3">
      <c r="A25" s="128">
        <v>23</v>
      </c>
      <c r="B25" s="129"/>
      <c r="C25" s="130"/>
      <c r="D25" s="131"/>
      <c r="E25" s="131"/>
      <c r="F25" s="131"/>
      <c r="G25" s="131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</row>
    <row r="26" spans="1:26" ht="15.75" customHeight="1" x14ac:dyDescent="0.3">
      <c r="A26" s="128">
        <v>24</v>
      </c>
      <c r="B26" s="129"/>
      <c r="C26" s="130"/>
      <c r="D26" s="131"/>
      <c r="E26" s="131"/>
      <c r="F26" s="131"/>
      <c r="G26" s="131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</row>
    <row r="27" spans="1:26" ht="15.75" customHeight="1" x14ac:dyDescent="0.3">
      <c r="A27" s="128">
        <v>25</v>
      </c>
      <c r="B27" s="129"/>
      <c r="C27" s="130"/>
      <c r="D27" s="131"/>
      <c r="E27" s="131"/>
      <c r="F27" s="131"/>
      <c r="G27" s="131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</row>
    <row r="28" spans="1:26" ht="15.75" customHeight="1" x14ac:dyDescent="0.3">
      <c r="A28" s="128">
        <v>26</v>
      </c>
      <c r="B28" s="129"/>
      <c r="C28" s="130"/>
      <c r="D28" s="131"/>
      <c r="E28" s="131"/>
      <c r="F28" s="131"/>
      <c r="G28" s="131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</row>
    <row r="29" spans="1:26" ht="15.75" customHeight="1" x14ac:dyDescent="0.3">
      <c r="A29" s="128">
        <v>27</v>
      </c>
      <c r="B29" s="129"/>
      <c r="C29" s="130"/>
      <c r="D29" s="131"/>
      <c r="E29" s="131"/>
      <c r="F29" s="131"/>
      <c r="G29" s="131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</row>
    <row r="30" spans="1:26" ht="15.75" customHeight="1" x14ac:dyDescent="0.3">
      <c r="A30" s="128">
        <v>28</v>
      </c>
      <c r="B30" s="129"/>
      <c r="C30" s="130"/>
      <c r="D30" s="131"/>
      <c r="E30" s="131"/>
      <c r="F30" s="131"/>
      <c r="G30" s="131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</row>
    <row r="31" spans="1:26" ht="15.75" customHeight="1" x14ac:dyDescent="0.3">
      <c r="A31" s="128"/>
      <c r="B31" s="129"/>
      <c r="C31" s="130"/>
      <c r="D31" s="131"/>
      <c r="E31" s="131"/>
      <c r="F31" s="131"/>
      <c r="G31" s="131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</row>
    <row r="32" spans="1:26" ht="15.75" customHeight="1" x14ac:dyDescent="0.3">
      <c r="A32" s="132"/>
      <c r="B32" s="133"/>
      <c r="C32" s="126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</row>
    <row r="33" spans="1:26" ht="15.75" customHeight="1" x14ac:dyDescent="0.3">
      <c r="A33" s="132"/>
      <c r="B33" s="133"/>
      <c r="C33" s="126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</row>
    <row r="34" spans="1:26" ht="15.75" customHeight="1" x14ac:dyDescent="0.3">
      <c r="A34" s="132"/>
      <c r="B34" s="133"/>
      <c r="C34" s="126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</row>
    <row r="35" spans="1:26" ht="15.75" customHeight="1" x14ac:dyDescent="0.3">
      <c r="A35" s="132"/>
      <c r="B35" s="133"/>
      <c r="C35" s="126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</row>
    <row r="36" spans="1:26" ht="15.75" customHeight="1" x14ac:dyDescent="0.3">
      <c r="A36" s="132"/>
      <c r="B36" s="133"/>
      <c r="C36" s="126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</row>
    <row r="37" spans="1:26" ht="15.75" customHeight="1" x14ac:dyDescent="0.3">
      <c r="A37" s="132"/>
      <c r="B37" s="133"/>
      <c r="C37" s="126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</row>
    <row r="38" spans="1:26" ht="15.75" customHeight="1" x14ac:dyDescent="0.3">
      <c r="A38" s="132"/>
      <c r="B38" s="133"/>
      <c r="C38" s="126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</row>
    <row r="39" spans="1:26" ht="15.75" customHeight="1" x14ac:dyDescent="0.3">
      <c r="A39" s="132"/>
      <c r="B39" s="133"/>
      <c r="C39" s="126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</row>
    <row r="40" spans="1:26" ht="15.75" customHeight="1" x14ac:dyDescent="0.3">
      <c r="A40" s="132"/>
      <c r="B40" s="133"/>
      <c r="C40" s="126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</row>
    <row r="41" spans="1:26" ht="15.75" customHeight="1" x14ac:dyDescent="0.3">
      <c r="A41" s="132"/>
      <c r="B41" s="133"/>
      <c r="C41" s="126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</row>
    <row r="42" spans="1:26" ht="15.75" customHeight="1" x14ac:dyDescent="0.3">
      <c r="A42" s="132"/>
      <c r="B42" s="133"/>
      <c r="C42" s="126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</row>
    <row r="43" spans="1:26" ht="15.75" customHeight="1" x14ac:dyDescent="0.3">
      <c r="A43" s="132"/>
      <c r="B43" s="133"/>
      <c r="C43" s="126"/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</row>
    <row r="44" spans="1:26" ht="15.75" customHeight="1" x14ac:dyDescent="0.3">
      <c r="A44" s="132"/>
      <c r="B44" s="133"/>
      <c r="C44" s="126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</row>
    <row r="45" spans="1:26" ht="15.75" customHeight="1" x14ac:dyDescent="0.3">
      <c r="A45" s="132"/>
      <c r="B45" s="133"/>
      <c r="C45" s="126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</row>
    <row r="46" spans="1:26" ht="15.75" customHeight="1" x14ac:dyDescent="0.3">
      <c r="A46" s="132"/>
      <c r="B46" s="133"/>
      <c r="C46" s="126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</row>
    <row r="47" spans="1:26" ht="15.75" customHeight="1" x14ac:dyDescent="0.3">
      <c r="A47" s="132"/>
      <c r="B47" s="133"/>
      <c r="C47" s="126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</row>
    <row r="48" spans="1:26" ht="15.75" customHeight="1" x14ac:dyDescent="0.3">
      <c r="A48" s="132"/>
      <c r="B48" s="133"/>
      <c r="C48" s="126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</row>
    <row r="49" spans="1:26" ht="15.75" customHeight="1" x14ac:dyDescent="0.3">
      <c r="A49" s="132"/>
      <c r="B49" s="133"/>
      <c r="C49" s="126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</row>
    <row r="50" spans="1:26" ht="15.75" customHeight="1" x14ac:dyDescent="0.3">
      <c r="A50" s="132"/>
      <c r="B50" s="133"/>
      <c r="C50" s="126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</row>
    <row r="51" spans="1:26" ht="15.75" customHeight="1" x14ac:dyDescent="0.3">
      <c r="A51" s="132"/>
      <c r="B51" s="133"/>
      <c r="C51" s="126"/>
      <c r="D51" s="127"/>
      <c r="E51" s="127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</row>
    <row r="52" spans="1:26" ht="15.75" customHeight="1" x14ac:dyDescent="0.3">
      <c r="A52" s="132"/>
      <c r="B52" s="133"/>
      <c r="C52" s="126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</row>
    <row r="53" spans="1:26" ht="15.75" customHeight="1" x14ac:dyDescent="0.3">
      <c r="A53" s="132"/>
      <c r="B53" s="133"/>
      <c r="C53" s="126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</row>
    <row r="54" spans="1:26" ht="15.75" customHeight="1" x14ac:dyDescent="0.3">
      <c r="A54" s="132"/>
      <c r="B54" s="133"/>
      <c r="C54" s="126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</row>
    <row r="55" spans="1:26" ht="15.75" customHeight="1" x14ac:dyDescent="0.3">
      <c r="A55" s="132"/>
      <c r="B55" s="133"/>
      <c r="C55" s="126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</row>
    <row r="56" spans="1:26" ht="15.75" customHeight="1" x14ac:dyDescent="0.3">
      <c r="A56" s="132"/>
      <c r="B56" s="133"/>
      <c r="C56" s="126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</row>
    <row r="57" spans="1:26" ht="15.75" customHeight="1" x14ac:dyDescent="0.3">
      <c r="A57" s="132"/>
      <c r="B57" s="133"/>
      <c r="C57" s="126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</row>
    <row r="58" spans="1:26" ht="15.75" customHeight="1" x14ac:dyDescent="0.3">
      <c r="A58" s="132"/>
      <c r="B58" s="133"/>
      <c r="C58" s="126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</row>
    <row r="59" spans="1:26" ht="15.75" customHeight="1" x14ac:dyDescent="0.3">
      <c r="A59" s="132"/>
      <c r="B59" s="133"/>
      <c r="C59" s="126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</row>
    <row r="60" spans="1:26" ht="15.75" customHeight="1" x14ac:dyDescent="0.3">
      <c r="A60" s="132"/>
      <c r="B60" s="133"/>
      <c r="C60" s="126"/>
      <c r="D60" s="127"/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</row>
    <row r="61" spans="1:26" ht="15.75" customHeight="1" x14ac:dyDescent="0.3">
      <c r="A61" s="132"/>
      <c r="B61" s="133"/>
      <c r="C61" s="126"/>
      <c r="D61" s="127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</row>
    <row r="62" spans="1:26" ht="15.75" customHeight="1" x14ac:dyDescent="0.3">
      <c r="A62" s="132"/>
      <c r="B62" s="133"/>
      <c r="C62" s="126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</row>
    <row r="63" spans="1:26" ht="15.75" customHeight="1" x14ac:dyDescent="0.3">
      <c r="A63" s="132"/>
      <c r="B63" s="133"/>
      <c r="C63" s="126"/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</row>
    <row r="64" spans="1:26" ht="15.75" customHeight="1" x14ac:dyDescent="0.3">
      <c r="A64" s="132"/>
      <c r="B64" s="133"/>
      <c r="C64" s="126"/>
      <c r="D64" s="127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</row>
    <row r="65" spans="1:26" ht="15.75" customHeight="1" x14ac:dyDescent="0.3">
      <c r="A65" s="132"/>
      <c r="B65" s="133"/>
      <c r="C65" s="126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</row>
    <row r="66" spans="1:26" ht="15.75" customHeight="1" x14ac:dyDescent="0.3">
      <c r="A66" s="132"/>
      <c r="B66" s="133"/>
      <c r="C66" s="126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</row>
    <row r="67" spans="1:26" ht="15.75" customHeight="1" x14ac:dyDescent="0.3">
      <c r="A67" s="132"/>
      <c r="B67" s="133"/>
      <c r="C67" s="126"/>
      <c r="D67" s="127"/>
      <c r="E67" s="127"/>
      <c r="F67" s="127"/>
      <c r="G67" s="127"/>
      <c r="H67" s="127"/>
      <c r="I67" s="127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</row>
    <row r="68" spans="1:26" ht="15.75" customHeight="1" x14ac:dyDescent="0.3">
      <c r="A68" s="132"/>
      <c r="B68" s="133"/>
      <c r="C68" s="126"/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</row>
    <row r="69" spans="1:26" ht="15.75" customHeight="1" x14ac:dyDescent="0.3">
      <c r="A69" s="132"/>
      <c r="B69" s="133"/>
      <c r="C69" s="126"/>
      <c r="D69" s="127"/>
      <c r="E69" s="127"/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</row>
    <row r="70" spans="1:26" ht="15.75" customHeight="1" x14ac:dyDescent="0.3">
      <c r="A70" s="132"/>
      <c r="B70" s="133"/>
      <c r="C70" s="126"/>
      <c r="D70" s="127"/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</row>
    <row r="71" spans="1:26" ht="15.75" customHeight="1" x14ac:dyDescent="0.3">
      <c r="A71" s="132"/>
      <c r="B71" s="133"/>
      <c r="C71" s="126"/>
      <c r="D71" s="127"/>
      <c r="E71" s="127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7"/>
      <c r="X71" s="127"/>
      <c r="Y71" s="127"/>
      <c r="Z71" s="127"/>
    </row>
    <row r="72" spans="1:26" ht="15.75" customHeight="1" x14ac:dyDescent="0.3">
      <c r="A72" s="132"/>
      <c r="B72" s="133"/>
      <c r="C72" s="126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</row>
    <row r="73" spans="1:26" ht="15.75" customHeight="1" x14ac:dyDescent="0.3">
      <c r="A73" s="132"/>
      <c r="B73" s="133"/>
      <c r="C73" s="126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</row>
    <row r="74" spans="1:26" ht="15.75" customHeight="1" x14ac:dyDescent="0.3">
      <c r="A74" s="132"/>
      <c r="B74" s="133"/>
      <c r="C74" s="126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</row>
    <row r="75" spans="1:26" ht="15.75" customHeight="1" x14ac:dyDescent="0.3">
      <c r="A75" s="132"/>
      <c r="B75" s="133"/>
      <c r="C75" s="126"/>
      <c r="D75" s="127"/>
      <c r="E75" s="127"/>
      <c r="F75" s="127"/>
      <c r="G75" s="127"/>
      <c r="H75" s="127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</row>
    <row r="76" spans="1:26" ht="15.75" customHeight="1" x14ac:dyDescent="0.3">
      <c r="A76" s="132"/>
      <c r="B76" s="133"/>
      <c r="C76" s="126"/>
      <c r="D76" s="127"/>
      <c r="E76" s="127"/>
      <c r="F76" s="127"/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</row>
    <row r="77" spans="1:26" ht="15.75" customHeight="1" x14ac:dyDescent="0.3">
      <c r="A77" s="132"/>
      <c r="B77" s="133"/>
      <c r="C77" s="126"/>
      <c r="D77" s="127"/>
      <c r="E77" s="127"/>
      <c r="F77" s="127"/>
      <c r="G77" s="127"/>
      <c r="H77" s="127"/>
      <c r="I77" s="127"/>
      <c r="J77" s="127"/>
      <c r="K77" s="127"/>
      <c r="L77" s="127"/>
      <c r="M77" s="127"/>
      <c r="N77" s="127"/>
      <c r="O77" s="127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</row>
    <row r="78" spans="1:26" ht="15.75" customHeight="1" x14ac:dyDescent="0.3">
      <c r="A78" s="132"/>
      <c r="B78" s="133"/>
      <c r="C78" s="126"/>
      <c r="D78" s="127"/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</row>
    <row r="79" spans="1:26" ht="15.75" customHeight="1" x14ac:dyDescent="0.3">
      <c r="A79" s="132"/>
      <c r="B79" s="133"/>
      <c r="C79" s="126"/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</row>
    <row r="80" spans="1:26" ht="15.75" customHeight="1" x14ac:dyDescent="0.3">
      <c r="A80" s="132"/>
      <c r="B80" s="133"/>
      <c r="C80" s="126"/>
      <c r="D80" s="127"/>
      <c r="E80" s="127"/>
      <c r="F80" s="127"/>
      <c r="G80" s="127"/>
      <c r="H80" s="127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</row>
    <row r="81" spans="1:26" ht="15.75" customHeight="1" x14ac:dyDescent="0.3">
      <c r="A81" s="132"/>
      <c r="B81" s="133"/>
      <c r="C81" s="126"/>
      <c r="D81" s="127"/>
      <c r="E81" s="127"/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</row>
    <row r="82" spans="1:26" ht="15.75" customHeight="1" x14ac:dyDescent="0.3">
      <c r="A82" s="132"/>
      <c r="B82" s="133"/>
      <c r="C82" s="126"/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</row>
    <row r="83" spans="1:26" ht="15.75" customHeight="1" x14ac:dyDescent="0.3">
      <c r="A83" s="132"/>
      <c r="B83" s="133"/>
      <c r="C83" s="126"/>
      <c r="D83" s="127"/>
      <c r="E83" s="127"/>
      <c r="F83" s="127"/>
      <c r="G83" s="127"/>
      <c r="H83" s="127"/>
      <c r="I83" s="127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</row>
    <row r="84" spans="1:26" ht="15.75" customHeight="1" x14ac:dyDescent="0.3">
      <c r="A84" s="132"/>
      <c r="B84" s="133"/>
      <c r="C84" s="126"/>
      <c r="D84" s="127"/>
      <c r="E84" s="127"/>
      <c r="F84" s="127"/>
      <c r="G84" s="127"/>
      <c r="H84" s="127"/>
      <c r="I84" s="127"/>
      <c r="J84" s="127"/>
      <c r="K84" s="127"/>
      <c r="L84" s="127"/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</row>
    <row r="85" spans="1:26" ht="15.75" customHeight="1" x14ac:dyDescent="0.3">
      <c r="A85" s="132"/>
      <c r="B85" s="133"/>
      <c r="C85" s="126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</row>
    <row r="86" spans="1:26" ht="15.75" customHeight="1" x14ac:dyDescent="0.3">
      <c r="A86" s="132"/>
      <c r="B86" s="133"/>
      <c r="C86" s="126"/>
      <c r="D86" s="127"/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</row>
    <row r="87" spans="1:26" ht="15.75" customHeight="1" x14ac:dyDescent="0.3">
      <c r="A87" s="132"/>
      <c r="B87" s="133"/>
      <c r="C87" s="126"/>
      <c r="D87" s="127"/>
      <c r="E87" s="127"/>
      <c r="F87" s="127"/>
      <c r="G87" s="127"/>
      <c r="H87" s="127"/>
      <c r="I87" s="127"/>
      <c r="J87" s="127"/>
      <c r="K87" s="127"/>
      <c r="L87" s="127"/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</row>
    <row r="88" spans="1:26" ht="15.75" customHeight="1" x14ac:dyDescent="0.3">
      <c r="A88" s="132"/>
      <c r="B88" s="133"/>
      <c r="C88" s="126"/>
      <c r="D88" s="127"/>
      <c r="E88" s="127"/>
      <c r="F88" s="127"/>
      <c r="G88" s="127"/>
      <c r="H88" s="127"/>
      <c r="I88" s="127"/>
      <c r="J88" s="127"/>
      <c r="K88" s="127"/>
      <c r="L88" s="127"/>
      <c r="M88" s="127"/>
      <c r="N88" s="127"/>
      <c r="O88" s="127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</row>
    <row r="89" spans="1:26" ht="15.75" customHeight="1" x14ac:dyDescent="0.3">
      <c r="A89" s="132"/>
      <c r="B89" s="133"/>
      <c r="C89" s="126"/>
      <c r="D89" s="127"/>
      <c r="E89" s="127"/>
      <c r="F89" s="127"/>
      <c r="G89" s="127"/>
      <c r="H89" s="127"/>
      <c r="I89" s="127"/>
      <c r="J89" s="127"/>
      <c r="K89" s="127"/>
      <c r="L89" s="127"/>
      <c r="M89" s="127"/>
      <c r="N89" s="127"/>
      <c r="O89" s="127"/>
      <c r="P89" s="127"/>
      <c r="Q89" s="127"/>
      <c r="R89" s="127"/>
      <c r="S89" s="127"/>
      <c r="T89" s="127"/>
      <c r="U89" s="127"/>
      <c r="V89" s="127"/>
      <c r="W89" s="127"/>
      <c r="X89" s="127"/>
      <c r="Y89" s="127"/>
      <c r="Z89" s="127"/>
    </row>
    <row r="90" spans="1:26" ht="15.75" customHeight="1" x14ac:dyDescent="0.3">
      <c r="A90" s="132"/>
      <c r="B90" s="133"/>
      <c r="C90" s="126"/>
      <c r="D90" s="127"/>
      <c r="E90" s="127"/>
      <c r="F90" s="127"/>
      <c r="G90" s="127"/>
      <c r="H90" s="127"/>
      <c r="I90" s="127"/>
      <c r="J90" s="127"/>
      <c r="K90" s="127"/>
      <c r="L90" s="127"/>
      <c r="M90" s="127"/>
      <c r="N90" s="127"/>
      <c r="O90" s="127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</row>
    <row r="91" spans="1:26" ht="15.75" customHeight="1" x14ac:dyDescent="0.3">
      <c r="A91" s="132"/>
      <c r="B91" s="133"/>
      <c r="C91" s="126"/>
      <c r="D91" s="127"/>
      <c r="E91" s="127"/>
      <c r="F91" s="127"/>
      <c r="G91" s="127"/>
      <c r="H91" s="127"/>
      <c r="I91" s="127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</row>
    <row r="92" spans="1:26" ht="15.75" customHeight="1" x14ac:dyDescent="0.3">
      <c r="A92" s="132"/>
      <c r="B92" s="133"/>
      <c r="C92" s="126"/>
      <c r="D92" s="127"/>
      <c r="E92" s="127"/>
      <c r="F92" s="127"/>
      <c r="G92" s="127"/>
      <c r="H92" s="127"/>
      <c r="I92" s="127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</row>
    <row r="93" spans="1:26" ht="15.75" customHeight="1" x14ac:dyDescent="0.3">
      <c r="A93" s="132"/>
      <c r="B93" s="133"/>
      <c r="C93" s="126"/>
      <c r="D93" s="127"/>
      <c r="E93" s="127"/>
      <c r="F93" s="127"/>
      <c r="G93" s="127"/>
      <c r="H93" s="127"/>
      <c r="I93" s="127"/>
      <c r="J93" s="127"/>
      <c r="K93" s="127"/>
      <c r="L93" s="127"/>
      <c r="M93" s="127"/>
      <c r="N93" s="127"/>
      <c r="O93" s="127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</row>
    <row r="94" spans="1:26" ht="15.75" customHeight="1" x14ac:dyDescent="0.3">
      <c r="A94" s="132"/>
      <c r="B94" s="133"/>
      <c r="C94" s="126"/>
      <c r="D94" s="127"/>
      <c r="E94" s="127"/>
      <c r="F94" s="127"/>
      <c r="G94" s="127"/>
      <c r="H94" s="127"/>
      <c r="I94" s="127"/>
      <c r="J94" s="127"/>
      <c r="K94" s="127"/>
      <c r="L94" s="127"/>
      <c r="M94" s="127"/>
      <c r="N94" s="127"/>
      <c r="O94" s="127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</row>
    <row r="95" spans="1:26" ht="15.75" customHeight="1" x14ac:dyDescent="0.3">
      <c r="A95" s="132"/>
      <c r="B95" s="133"/>
      <c r="C95" s="126"/>
      <c r="D95" s="127"/>
      <c r="E95" s="127"/>
      <c r="F95" s="127"/>
      <c r="G95" s="127"/>
      <c r="H95" s="127"/>
      <c r="I95" s="127"/>
      <c r="J95" s="127"/>
      <c r="K95" s="127"/>
      <c r="L95" s="127"/>
      <c r="M95" s="127"/>
      <c r="N95" s="127"/>
      <c r="O95" s="127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</row>
    <row r="96" spans="1:26" ht="15.75" customHeight="1" x14ac:dyDescent="0.3">
      <c r="A96" s="132"/>
      <c r="B96" s="133"/>
      <c r="C96" s="126"/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</row>
    <row r="97" spans="1:26" ht="15.75" customHeight="1" x14ac:dyDescent="0.3">
      <c r="A97" s="132"/>
      <c r="B97" s="133"/>
      <c r="C97" s="126"/>
      <c r="D97" s="127"/>
      <c r="E97" s="127"/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</row>
    <row r="98" spans="1:26" ht="15.75" customHeight="1" x14ac:dyDescent="0.3">
      <c r="A98" s="132"/>
      <c r="B98" s="133"/>
      <c r="C98" s="126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</row>
    <row r="99" spans="1:26" ht="15.75" customHeight="1" x14ac:dyDescent="0.3">
      <c r="A99" s="132"/>
      <c r="B99" s="133"/>
      <c r="C99" s="126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</row>
    <row r="100" spans="1:26" ht="15.75" customHeight="1" x14ac:dyDescent="0.3">
      <c r="A100" s="132"/>
      <c r="B100" s="133"/>
      <c r="C100" s="126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</row>
    <row r="101" spans="1:26" ht="15.75" customHeight="1" x14ac:dyDescent="0.3">
      <c r="A101" s="132"/>
      <c r="B101" s="133"/>
      <c r="C101" s="126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</row>
    <row r="102" spans="1:26" ht="15.75" customHeight="1" x14ac:dyDescent="0.3">
      <c r="A102" s="132"/>
      <c r="B102" s="133"/>
      <c r="C102" s="126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</row>
    <row r="103" spans="1:26" ht="15.75" customHeight="1" x14ac:dyDescent="0.3">
      <c r="A103" s="132"/>
      <c r="B103" s="133"/>
      <c r="C103" s="126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</row>
    <row r="104" spans="1:26" ht="15.75" customHeight="1" x14ac:dyDescent="0.3">
      <c r="A104" s="132"/>
      <c r="B104" s="133"/>
      <c r="C104" s="126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</row>
    <row r="105" spans="1:26" ht="15.75" customHeight="1" x14ac:dyDescent="0.3">
      <c r="A105" s="132"/>
      <c r="B105" s="133"/>
      <c r="C105" s="126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</row>
    <row r="106" spans="1:26" ht="15.75" customHeight="1" x14ac:dyDescent="0.3">
      <c r="A106" s="132"/>
      <c r="B106" s="133"/>
      <c r="C106" s="126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</row>
    <row r="107" spans="1:26" ht="15.75" customHeight="1" x14ac:dyDescent="0.3">
      <c r="A107" s="132"/>
      <c r="B107" s="133"/>
      <c r="C107" s="126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</row>
    <row r="108" spans="1:26" ht="15.75" customHeight="1" x14ac:dyDescent="0.3">
      <c r="A108" s="132"/>
      <c r="B108" s="133"/>
      <c r="C108" s="126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</row>
    <row r="109" spans="1:26" ht="15.75" customHeight="1" x14ac:dyDescent="0.3">
      <c r="A109" s="132"/>
      <c r="B109" s="133"/>
      <c r="C109" s="126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</row>
    <row r="110" spans="1:26" ht="15.75" customHeight="1" x14ac:dyDescent="0.3">
      <c r="A110" s="132"/>
      <c r="B110" s="133"/>
      <c r="C110" s="126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</row>
    <row r="111" spans="1:26" ht="15.75" customHeight="1" x14ac:dyDescent="0.3">
      <c r="A111" s="132"/>
      <c r="B111" s="133"/>
      <c r="C111" s="126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  <c r="S111" s="127"/>
      <c r="T111" s="127"/>
      <c r="U111" s="127"/>
      <c r="V111" s="127"/>
      <c r="W111" s="127"/>
      <c r="X111" s="127"/>
      <c r="Y111" s="127"/>
      <c r="Z111" s="127"/>
    </row>
    <row r="112" spans="1:26" ht="15.75" customHeight="1" x14ac:dyDescent="0.3">
      <c r="A112" s="132"/>
      <c r="B112" s="133"/>
      <c r="C112" s="126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  <c r="Z112" s="127"/>
    </row>
    <row r="113" spans="1:26" ht="15.75" customHeight="1" x14ac:dyDescent="0.3">
      <c r="A113" s="132"/>
      <c r="B113" s="133"/>
      <c r="C113" s="126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  <c r="S113" s="127"/>
      <c r="T113" s="127"/>
      <c r="U113" s="127"/>
      <c r="V113" s="127"/>
      <c r="W113" s="127"/>
      <c r="X113" s="127"/>
      <c r="Y113" s="127"/>
      <c r="Z113" s="127"/>
    </row>
    <row r="114" spans="1:26" ht="15.75" customHeight="1" x14ac:dyDescent="0.3">
      <c r="A114" s="132"/>
      <c r="B114" s="133"/>
      <c r="C114" s="126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</row>
    <row r="115" spans="1:26" ht="15.75" customHeight="1" x14ac:dyDescent="0.3">
      <c r="A115" s="132"/>
      <c r="B115" s="133"/>
      <c r="C115" s="126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  <c r="S115" s="127"/>
      <c r="T115" s="127"/>
      <c r="U115" s="127"/>
      <c r="V115" s="127"/>
      <c r="W115" s="127"/>
      <c r="X115" s="127"/>
      <c r="Y115" s="127"/>
      <c r="Z115" s="127"/>
    </row>
    <row r="116" spans="1:26" ht="15.75" customHeight="1" x14ac:dyDescent="0.3">
      <c r="A116" s="132"/>
      <c r="B116" s="133"/>
      <c r="C116" s="126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/>
    </row>
    <row r="117" spans="1:26" ht="15.75" customHeight="1" x14ac:dyDescent="0.3">
      <c r="A117" s="132"/>
      <c r="B117" s="133"/>
      <c r="C117" s="126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  <c r="S117" s="127"/>
      <c r="T117" s="127"/>
      <c r="U117" s="127"/>
      <c r="V117" s="127"/>
      <c r="W117" s="127"/>
      <c r="X117" s="127"/>
      <c r="Y117" s="127"/>
      <c r="Z117" s="127"/>
    </row>
    <row r="118" spans="1:26" ht="15.75" customHeight="1" x14ac:dyDescent="0.3">
      <c r="A118" s="132"/>
      <c r="B118" s="133"/>
      <c r="C118" s="126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</row>
    <row r="119" spans="1:26" ht="15.75" customHeight="1" x14ac:dyDescent="0.3">
      <c r="A119" s="132"/>
      <c r="B119" s="133"/>
      <c r="C119" s="126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</row>
    <row r="120" spans="1:26" ht="15.75" customHeight="1" x14ac:dyDescent="0.3">
      <c r="A120" s="132"/>
      <c r="B120" s="133"/>
      <c r="C120" s="126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</row>
    <row r="121" spans="1:26" ht="15.75" customHeight="1" x14ac:dyDescent="0.3">
      <c r="A121" s="132"/>
      <c r="B121" s="133"/>
      <c r="C121" s="126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</row>
    <row r="122" spans="1:26" ht="15.75" customHeight="1" x14ac:dyDescent="0.3">
      <c r="A122" s="132"/>
      <c r="B122" s="133"/>
      <c r="C122" s="126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</row>
    <row r="123" spans="1:26" ht="15.75" customHeight="1" x14ac:dyDescent="0.3">
      <c r="A123" s="132"/>
      <c r="B123" s="133"/>
      <c r="C123" s="126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</row>
    <row r="124" spans="1:26" ht="15.75" customHeight="1" x14ac:dyDescent="0.3">
      <c r="A124" s="132"/>
      <c r="B124" s="133"/>
      <c r="C124" s="126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</row>
    <row r="125" spans="1:26" ht="15.75" customHeight="1" x14ac:dyDescent="0.3">
      <c r="A125" s="132"/>
      <c r="B125" s="133"/>
      <c r="C125" s="126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</row>
    <row r="126" spans="1:26" ht="15.75" customHeight="1" x14ac:dyDescent="0.3">
      <c r="A126" s="132"/>
      <c r="B126" s="133"/>
      <c r="C126" s="126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</row>
    <row r="127" spans="1:26" ht="15.75" customHeight="1" x14ac:dyDescent="0.3">
      <c r="A127" s="132"/>
      <c r="B127" s="133"/>
      <c r="C127" s="126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</row>
    <row r="128" spans="1:26" ht="15.75" customHeight="1" x14ac:dyDescent="0.3">
      <c r="A128" s="132"/>
      <c r="B128" s="133"/>
      <c r="C128" s="126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</row>
    <row r="129" spans="1:26" ht="15.75" customHeight="1" x14ac:dyDescent="0.3">
      <c r="A129" s="132"/>
      <c r="B129" s="133"/>
      <c r="C129" s="126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</row>
    <row r="130" spans="1:26" ht="15.75" customHeight="1" x14ac:dyDescent="0.3">
      <c r="A130" s="132"/>
      <c r="B130" s="133"/>
      <c r="C130" s="126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</row>
    <row r="131" spans="1:26" ht="15.75" customHeight="1" x14ac:dyDescent="0.3">
      <c r="A131" s="132"/>
      <c r="B131" s="133"/>
      <c r="C131" s="126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</row>
    <row r="132" spans="1:26" ht="15.75" customHeight="1" x14ac:dyDescent="0.3">
      <c r="A132" s="132"/>
      <c r="B132" s="133"/>
      <c r="C132" s="126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</row>
    <row r="133" spans="1:26" ht="15.75" customHeight="1" x14ac:dyDescent="0.3">
      <c r="A133" s="132"/>
      <c r="B133" s="133"/>
      <c r="C133" s="126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</row>
    <row r="134" spans="1:26" ht="15.75" customHeight="1" x14ac:dyDescent="0.3">
      <c r="A134" s="132"/>
      <c r="B134" s="133"/>
      <c r="C134" s="126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</row>
    <row r="135" spans="1:26" ht="15.75" customHeight="1" x14ac:dyDescent="0.3">
      <c r="A135" s="132"/>
      <c r="B135" s="133"/>
      <c r="C135" s="126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</row>
    <row r="136" spans="1:26" ht="15.75" customHeight="1" x14ac:dyDescent="0.3">
      <c r="A136" s="132"/>
      <c r="B136" s="133"/>
      <c r="C136" s="126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</row>
    <row r="137" spans="1:26" ht="15.75" customHeight="1" x14ac:dyDescent="0.3">
      <c r="A137" s="132"/>
      <c r="B137" s="133"/>
      <c r="C137" s="126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</row>
    <row r="138" spans="1:26" ht="15.75" customHeight="1" x14ac:dyDescent="0.3">
      <c r="A138" s="132"/>
      <c r="B138" s="133"/>
      <c r="C138" s="126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</row>
    <row r="139" spans="1:26" ht="15.75" customHeight="1" x14ac:dyDescent="0.3">
      <c r="A139" s="132"/>
      <c r="B139" s="133"/>
      <c r="C139" s="126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</row>
    <row r="140" spans="1:26" ht="15.75" customHeight="1" x14ac:dyDescent="0.3">
      <c r="A140" s="132"/>
      <c r="B140" s="133"/>
      <c r="C140" s="126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</row>
    <row r="141" spans="1:26" ht="15.75" customHeight="1" x14ac:dyDescent="0.3">
      <c r="A141" s="132"/>
      <c r="B141" s="133"/>
      <c r="C141" s="126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</row>
    <row r="142" spans="1:26" ht="15.75" customHeight="1" x14ac:dyDescent="0.3">
      <c r="A142" s="132"/>
      <c r="B142" s="133"/>
      <c r="C142" s="126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</row>
    <row r="143" spans="1:26" ht="15.75" customHeight="1" x14ac:dyDescent="0.3">
      <c r="A143" s="132"/>
      <c r="B143" s="133"/>
      <c r="C143" s="126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</row>
    <row r="144" spans="1:26" ht="15.75" customHeight="1" x14ac:dyDescent="0.3">
      <c r="A144" s="132"/>
      <c r="B144" s="133"/>
      <c r="C144" s="126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</row>
    <row r="145" spans="1:26" ht="15.75" customHeight="1" x14ac:dyDescent="0.3">
      <c r="A145" s="132"/>
      <c r="B145" s="133"/>
      <c r="C145" s="126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</row>
    <row r="146" spans="1:26" ht="15.75" customHeight="1" x14ac:dyDescent="0.3">
      <c r="A146" s="132"/>
      <c r="B146" s="133"/>
      <c r="C146" s="126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</row>
    <row r="147" spans="1:26" ht="15.75" customHeight="1" x14ac:dyDescent="0.3">
      <c r="A147" s="132"/>
      <c r="B147" s="133"/>
      <c r="C147" s="126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</row>
    <row r="148" spans="1:26" ht="15.75" customHeight="1" x14ac:dyDescent="0.3">
      <c r="A148" s="132"/>
      <c r="B148" s="133"/>
      <c r="C148" s="126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</row>
    <row r="149" spans="1:26" ht="15.75" customHeight="1" x14ac:dyDescent="0.3">
      <c r="A149" s="132"/>
      <c r="B149" s="133"/>
      <c r="C149" s="126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</row>
    <row r="150" spans="1:26" ht="15.75" customHeight="1" x14ac:dyDescent="0.3">
      <c r="A150" s="132"/>
      <c r="B150" s="133"/>
      <c r="C150" s="126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</row>
    <row r="151" spans="1:26" ht="15.75" customHeight="1" x14ac:dyDescent="0.3">
      <c r="A151" s="132"/>
      <c r="B151" s="133"/>
      <c r="C151" s="126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</row>
    <row r="152" spans="1:26" ht="15.75" customHeight="1" x14ac:dyDescent="0.3">
      <c r="A152" s="132"/>
      <c r="B152" s="133"/>
      <c r="C152" s="126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</row>
    <row r="153" spans="1:26" ht="15.75" customHeight="1" x14ac:dyDescent="0.3">
      <c r="A153" s="132"/>
      <c r="B153" s="133"/>
      <c r="C153" s="126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</row>
    <row r="154" spans="1:26" ht="15.75" customHeight="1" x14ac:dyDescent="0.3">
      <c r="A154" s="132"/>
      <c r="B154" s="133"/>
      <c r="C154" s="126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</row>
    <row r="155" spans="1:26" ht="15.75" customHeight="1" x14ac:dyDescent="0.3">
      <c r="A155" s="132"/>
      <c r="B155" s="133"/>
      <c r="C155" s="126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</row>
    <row r="156" spans="1:26" ht="15.75" customHeight="1" x14ac:dyDescent="0.3">
      <c r="A156" s="132"/>
      <c r="B156" s="133"/>
      <c r="C156" s="126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</row>
    <row r="157" spans="1:26" ht="15.75" customHeight="1" x14ac:dyDescent="0.3">
      <c r="A157" s="132"/>
      <c r="B157" s="133"/>
      <c r="C157" s="126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</row>
    <row r="158" spans="1:26" ht="15.75" customHeight="1" x14ac:dyDescent="0.3">
      <c r="A158" s="132"/>
      <c r="B158" s="133"/>
      <c r="C158" s="126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</row>
    <row r="159" spans="1:26" ht="15.75" customHeight="1" x14ac:dyDescent="0.3">
      <c r="A159" s="132"/>
      <c r="B159" s="133"/>
      <c r="C159" s="126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</row>
    <row r="160" spans="1:26" ht="15.75" customHeight="1" x14ac:dyDescent="0.3">
      <c r="A160" s="132"/>
      <c r="B160" s="133"/>
      <c r="C160" s="126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</row>
    <row r="161" spans="1:26" ht="15.75" customHeight="1" x14ac:dyDescent="0.3">
      <c r="A161" s="132"/>
      <c r="B161" s="133"/>
      <c r="C161" s="126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</row>
    <row r="162" spans="1:26" ht="15.75" customHeight="1" x14ac:dyDescent="0.3">
      <c r="A162" s="132"/>
      <c r="B162" s="133"/>
      <c r="C162" s="126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</row>
    <row r="163" spans="1:26" ht="15.75" customHeight="1" x14ac:dyDescent="0.3">
      <c r="A163" s="132"/>
      <c r="B163" s="133"/>
      <c r="C163" s="126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</row>
    <row r="164" spans="1:26" ht="15.75" customHeight="1" x14ac:dyDescent="0.3">
      <c r="A164" s="132"/>
      <c r="B164" s="133"/>
      <c r="C164" s="126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</row>
    <row r="165" spans="1:26" ht="15.75" customHeight="1" x14ac:dyDescent="0.3">
      <c r="A165" s="132"/>
      <c r="B165" s="133"/>
      <c r="C165" s="126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</row>
    <row r="166" spans="1:26" ht="15.75" customHeight="1" x14ac:dyDescent="0.3">
      <c r="A166" s="132"/>
      <c r="B166" s="133"/>
      <c r="C166" s="126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</row>
    <row r="167" spans="1:26" ht="15.75" customHeight="1" x14ac:dyDescent="0.3">
      <c r="A167" s="132"/>
      <c r="B167" s="133"/>
      <c r="C167" s="126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</row>
    <row r="168" spans="1:26" ht="15.75" customHeight="1" x14ac:dyDescent="0.3">
      <c r="A168" s="132"/>
      <c r="B168" s="133"/>
      <c r="C168" s="126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</row>
    <row r="169" spans="1:26" ht="15.75" customHeight="1" x14ac:dyDescent="0.3">
      <c r="A169" s="132"/>
      <c r="B169" s="133"/>
      <c r="C169" s="126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</row>
    <row r="170" spans="1:26" ht="15.75" customHeight="1" x14ac:dyDescent="0.3">
      <c r="A170" s="132"/>
      <c r="B170" s="133"/>
      <c r="C170" s="126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</row>
    <row r="171" spans="1:26" ht="15.75" customHeight="1" x14ac:dyDescent="0.3">
      <c r="A171" s="132"/>
      <c r="B171" s="133"/>
      <c r="C171" s="126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</row>
    <row r="172" spans="1:26" ht="15.75" customHeight="1" x14ac:dyDescent="0.3">
      <c r="A172" s="132"/>
      <c r="B172" s="133"/>
      <c r="C172" s="126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</row>
    <row r="173" spans="1:26" ht="15.75" customHeight="1" x14ac:dyDescent="0.3">
      <c r="A173" s="132"/>
      <c r="B173" s="133"/>
      <c r="C173" s="126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</row>
    <row r="174" spans="1:26" ht="15.75" customHeight="1" x14ac:dyDescent="0.3">
      <c r="A174" s="132"/>
      <c r="B174" s="133"/>
      <c r="C174" s="126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</row>
    <row r="175" spans="1:26" ht="15.75" customHeight="1" x14ac:dyDescent="0.3">
      <c r="A175" s="132"/>
      <c r="B175" s="133"/>
      <c r="C175" s="126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</row>
    <row r="176" spans="1:26" ht="15.75" customHeight="1" x14ac:dyDescent="0.3">
      <c r="A176" s="132"/>
      <c r="B176" s="133"/>
      <c r="C176" s="126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</row>
    <row r="177" spans="1:26" ht="15.75" customHeight="1" x14ac:dyDescent="0.3">
      <c r="A177" s="132"/>
      <c r="B177" s="133"/>
      <c r="C177" s="126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</row>
    <row r="178" spans="1:26" ht="15.75" customHeight="1" x14ac:dyDescent="0.3">
      <c r="A178" s="132"/>
      <c r="B178" s="133"/>
      <c r="C178" s="126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</row>
    <row r="179" spans="1:26" ht="15.75" customHeight="1" x14ac:dyDescent="0.3">
      <c r="A179" s="132"/>
      <c r="B179" s="133"/>
      <c r="C179" s="126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</row>
    <row r="180" spans="1:26" ht="15.75" customHeight="1" x14ac:dyDescent="0.3">
      <c r="A180" s="132"/>
      <c r="B180" s="133"/>
      <c r="C180" s="126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</row>
    <row r="181" spans="1:26" ht="15.75" customHeight="1" x14ac:dyDescent="0.3">
      <c r="A181" s="132"/>
      <c r="B181" s="133"/>
      <c r="C181" s="126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</row>
    <row r="182" spans="1:26" ht="15.75" customHeight="1" x14ac:dyDescent="0.3">
      <c r="A182" s="132"/>
      <c r="B182" s="133"/>
      <c r="C182" s="126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</row>
    <row r="183" spans="1:26" ht="15.75" customHeight="1" x14ac:dyDescent="0.3">
      <c r="A183" s="132"/>
      <c r="B183" s="133"/>
      <c r="C183" s="126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</row>
    <row r="184" spans="1:26" ht="15.75" customHeight="1" x14ac:dyDescent="0.3">
      <c r="A184" s="132"/>
      <c r="B184" s="133"/>
      <c r="C184" s="126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</row>
    <row r="185" spans="1:26" ht="15.75" customHeight="1" x14ac:dyDescent="0.3">
      <c r="A185" s="132"/>
      <c r="B185" s="133"/>
      <c r="C185" s="126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</row>
    <row r="186" spans="1:26" ht="15.75" customHeight="1" x14ac:dyDescent="0.3">
      <c r="A186" s="132"/>
      <c r="B186" s="133"/>
      <c r="C186" s="126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</row>
    <row r="187" spans="1:26" ht="15.75" customHeight="1" x14ac:dyDescent="0.3">
      <c r="A187" s="132"/>
      <c r="B187" s="133"/>
      <c r="C187" s="126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</row>
    <row r="188" spans="1:26" ht="15.75" customHeight="1" x14ac:dyDescent="0.3">
      <c r="A188" s="132"/>
      <c r="B188" s="133"/>
      <c r="C188" s="126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</row>
    <row r="189" spans="1:26" ht="15.75" customHeight="1" x14ac:dyDescent="0.3">
      <c r="A189" s="132"/>
      <c r="B189" s="133"/>
      <c r="C189" s="126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</row>
    <row r="190" spans="1:26" ht="15.75" customHeight="1" x14ac:dyDescent="0.3">
      <c r="A190" s="132"/>
      <c r="B190" s="133"/>
      <c r="C190" s="126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</row>
    <row r="191" spans="1:26" ht="15.75" customHeight="1" x14ac:dyDescent="0.3">
      <c r="A191" s="132"/>
      <c r="B191" s="133"/>
      <c r="C191" s="126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</row>
    <row r="192" spans="1:26" ht="15.75" customHeight="1" x14ac:dyDescent="0.3">
      <c r="A192" s="132"/>
      <c r="B192" s="133"/>
      <c r="C192" s="126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</row>
    <row r="193" spans="1:26" ht="15.75" customHeight="1" x14ac:dyDescent="0.3">
      <c r="A193" s="132"/>
      <c r="B193" s="133"/>
      <c r="C193" s="126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</row>
    <row r="194" spans="1:26" ht="15.75" customHeight="1" x14ac:dyDescent="0.3">
      <c r="A194" s="132"/>
      <c r="B194" s="133"/>
      <c r="C194" s="126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</row>
    <row r="195" spans="1:26" ht="15.75" customHeight="1" x14ac:dyDescent="0.3">
      <c r="A195" s="132"/>
      <c r="B195" s="133"/>
      <c r="C195" s="126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</row>
    <row r="196" spans="1:26" ht="15.75" customHeight="1" x14ac:dyDescent="0.3">
      <c r="A196" s="132"/>
      <c r="B196" s="133"/>
      <c r="C196" s="126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</row>
    <row r="197" spans="1:26" ht="15.75" customHeight="1" x14ac:dyDescent="0.3">
      <c r="A197" s="132"/>
      <c r="B197" s="133"/>
      <c r="C197" s="126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</row>
    <row r="198" spans="1:26" ht="15.75" customHeight="1" x14ac:dyDescent="0.3">
      <c r="A198" s="132"/>
      <c r="B198" s="133"/>
      <c r="C198" s="126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</row>
    <row r="199" spans="1:26" ht="15.75" customHeight="1" x14ac:dyDescent="0.3">
      <c r="A199" s="132"/>
      <c r="B199" s="133"/>
      <c r="C199" s="126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</row>
    <row r="200" spans="1:26" ht="15.75" customHeight="1" x14ac:dyDescent="0.3">
      <c r="A200" s="132"/>
      <c r="B200" s="133"/>
      <c r="C200" s="126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</row>
    <row r="201" spans="1:26" ht="15.75" customHeight="1" x14ac:dyDescent="0.3">
      <c r="A201" s="132"/>
      <c r="B201" s="133"/>
      <c r="C201" s="126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</row>
    <row r="202" spans="1:26" ht="15.75" customHeight="1" x14ac:dyDescent="0.3">
      <c r="A202" s="132"/>
      <c r="B202" s="133"/>
      <c r="C202" s="126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</row>
    <row r="203" spans="1:26" ht="15.75" customHeight="1" x14ac:dyDescent="0.3">
      <c r="A203" s="132"/>
      <c r="B203" s="133"/>
      <c r="C203" s="126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</row>
    <row r="204" spans="1:26" ht="15.75" customHeight="1" x14ac:dyDescent="0.3">
      <c r="A204" s="132"/>
      <c r="B204" s="133"/>
      <c r="C204" s="126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</row>
    <row r="205" spans="1:26" ht="15.75" customHeight="1" x14ac:dyDescent="0.3">
      <c r="A205" s="132"/>
      <c r="B205" s="133"/>
      <c r="C205" s="126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</row>
    <row r="206" spans="1:26" ht="15.75" customHeight="1" x14ac:dyDescent="0.3">
      <c r="A206" s="132"/>
      <c r="B206" s="133"/>
      <c r="C206" s="126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</row>
    <row r="207" spans="1:26" ht="15.75" customHeight="1" x14ac:dyDescent="0.3">
      <c r="A207" s="132"/>
      <c r="B207" s="133"/>
      <c r="C207" s="126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</row>
    <row r="208" spans="1:26" ht="15.75" customHeight="1" x14ac:dyDescent="0.3">
      <c r="A208" s="132"/>
      <c r="B208" s="133"/>
      <c r="C208" s="126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</row>
    <row r="209" spans="1:26" ht="15.75" customHeight="1" x14ac:dyDescent="0.3">
      <c r="A209" s="132"/>
      <c r="B209" s="133"/>
      <c r="C209" s="126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</row>
    <row r="210" spans="1:26" ht="15.75" customHeight="1" x14ac:dyDescent="0.3">
      <c r="A210" s="132"/>
      <c r="B210" s="133"/>
      <c r="C210" s="126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</row>
    <row r="211" spans="1:26" ht="15.75" customHeight="1" x14ac:dyDescent="0.3">
      <c r="A211" s="132"/>
      <c r="B211" s="133"/>
      <c r="C211" s="126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</row>
    <row r="212" spans="1:26" ht="15.75" customHeight="1" x14ac:dyDescent="0.3">
      <c r="A212" s="132"/>
      <c r="B212" s="133"/>
      <c r="C212" s="126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</row>
    <row r="213" spans="1:26" ht="15.75" customHeight="1" x14ac:dyDescent="0.3">
      <c r="A213" s="125"/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</row>
    <row r="214" spans="1:26" ht="15.75" customHeight="1" x14ac:dyDescent="0.3">
      <c r="A214" s="125"/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</row>
    <row r="215" spans="1:26" ht="15.75" customHeight="1" x14ac:dyDescent="0.3">
      <c r="A215" s="125"/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</row>
    <row r="216" spans="1:26" ht="15.75" customHeight="1" x14ac:dyDescent="0.3">
      <c r="A216" s="125"/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</row>
    <row r="217" spans="1:26" ht="15.75" customHeight="1" x14ac:dyDescent="0.3">
      <c r="A217" s="125"/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</row>
    <row r="218" spans="1:26" ht="15.75" customHeight="1" x14ac:dyDescent="0.3">
      <c r="A218" s="125"/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</row>
    <row r="219" spans="1:26" ht="15.75" customHeight="1" x14ac:dyDescent="0.3">
      <c r="A219" s="125"/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</row>
    <row r="220" spans="1:26" ht="15.75" customHeight="1" x14ac:dyDescent="0.3">
      <c r="A220" s="125"/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</row>
    <row r="221" spans="1:26" ht="15.75" customHeight="1" x14ac:dyDescent="0.3">
      <c r="A221" s="125"/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</row>
    <row r="222" spans="1:26" ht="15.75" customHeight="1" x14ac:dyDescent="0.3">
      <c r="A222" s="125"/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</row>
    <row r="223" spans="1:26" ht="15.75" customHeight="1" x14ac:dyDescent="0.3">
      <c r="A223" s="125"/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</row>
    <row r="224" spans="1:26" ht="15.75" customHeight="1" x14ac:dyDescent="0.3">
      <c r="A224" s="125"/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</row>
    <row r="225" spans="1:26" ht="15.75" customHeight="1" x14ac:dyDescent="0.3">
      <c r="A225" s="125"/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</row>
    <row r="226" spans="1:26" ht="15.75" customHeight="1" x14ac:dyDescent="0.3">
      <c r="A226" s="125"/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</row>
    <row r="227" spans="1:26" ht="15.75" customHeight="1" x14ac:dyDescent="0.3">
      <c r="A227" s="125"/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</row>
    <row r="228" spans="1:26" ht="15.75" customHeight="1" x14ac:dyDescent="0.3">
      <c r="A228" s="125"/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</row>
    <row r="229" spans="1:26" ht="15.75" customHeight="1" x14ac:dyDescent="0.3">
      <c r="A229" s="125"/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</row>
    <row r="230" spans="1:26" ht="15.75" customHeight="1" x14ac:dyDescent="0.3">
      <c r="A230" s="125"/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</row>
    <row r="231" spans="1:26" ht="15.75" customHeight="1" x14ac:dyDescent="0.3">
      <c r="A231" s="125"/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</row>
    <row r="232" spans="1:26" ht="15.75" customHeight="1" x14ac:dyDescent="0.3">
      <c r="A232" s="125"/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</row>
    <row r="233" spans="1:26" ht="15.75" customHeight="1" x14ac:dyDescent="0.3">
      <c r="A233" s="125"/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</row>
    <row r="234" spans="1:26" ht="15.75" customHeight="1" x14ac:dyDescent="0.3">
      <c r="A234" s="125"/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</row>
    <row r="235" spans="1:26" ht="15.75" customHeight="1" x14ac:dyDescent="0.3">
      <c r="A235" s="125"/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</row>
    <row r="236" spans="1:26" ht="15.75" customHeight="1" x14ac:dyDescent="0.3">
      <c r="A236" s="125"/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</row>
    <row r="237" spans="1:26" ht="15.75" customHeight="1" x14ac:dyDescent="0.3">
      <c r="A237" s="125"/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</row>
    <row r="238" spans="1:26" ht="15.75" customHeight="1" x14ac:dyDescent="0.3">
      <c r="A238" s="125"/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</row>
    <row r="239" spans="1:26" ht="15.75" customHeight="1" x14ac:dyDescent="0.3">
      <c r="A239" s="125"/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</row>
    <row r="240" spans="1:26" ht="15.75" customHeight="1" x14ac:dyDescent="0.3">
      <c r="A240" s="125"/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</row>
    <row r="241" spans="1:26" ht="15.75" customHeight="1" x14ac:dyDescent="0.3">
      <c r="A241" s="125"/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</row>
    <row r="242" spans="1:26" ht="15.75" customHeight="1" x14ac:dyDescent="0.3">
      <c r="A242" s="125"/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</row>
    <row r="243" spans="1:26" ht="15.75" customHeight="1" x14ac:dyDescent="0.3">
      <c r="A243" s="125"/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</row>
    <row r="244" spans="1:26" ht="15.75" customHeight="1" x14ac:dyDescent="0.3">
      <c r="A244" s="125"/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</row>
    <row r="245" spans="1:26" ht="15.75" customHeight="1" x14ac:dyDescent="0.3">
      <c r="A245" s="125"/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</row>
    <row r="246" spans="1:26" ht="15.75" customHeight="1" x14ac:dyDescent="0.3">
      <c r="A246" s="125"/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</row>
    <row r="247" spans="1:26" ht="15.75" customHeight="1" x14ac:dyDescent="0.3">
      <c r="A247" s="125"/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</row>
    <row r="248" spans="1:26" ht="15.75" customHeight="1" x14ac:dyDescent="0.3">
      <c r="A248" s="125"/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</row>
    <row r="249" spans="1:26" ht="15.75" customHeight="1" x14ac:dyDescent="0.3">
      <c r="A249" s="125"/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</row>
    <row r="250" spans="1:26" ht="15.75" customHeight="1" x14ac:dyDescent="0.3">
      <c r="A250" s="125"/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</row>
    <row r="251" spans="1:26" ht="15.75" customHeight="1" x14ac:dyDescent="0.3">
      <c r="A251" s="125"/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</row>
    <row r="252" spans="1:26" ht="15.75" customHeight="1" x14ac:dyDescent="0.3">
      <c r="A252" s="125"/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</row>
    <row r="253" spans="1:26" ht="15.75" customHeight="1" x14ac:dyDescent="0.3">
      <c r="A253" s="125"/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</row>
    <row r="254" spans="1:26" ht="15.75" customHeight="1" x14ac:dyDescent="0.3">
      <c r="A254" s="125"/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</row>
    <row r="255" spans="1:26" ht="15.75" customHeight="1" x14ac:dyDescent="0.3">
      <c r="A255" s="125"/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</row>
    <row r="256" spans="1:26" ht="15.75" customHeight="1" x14ac:dyDescent="0.3">
      <c r="A256" s="125"/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</row>
    <row r="257" spans="1:26" ht="15.75" customHeight="1" x14ac:dyDescent="0.3">
      <c r="A257" s="125"/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</row>
    <row r="258" spans="1:26" ht="15.75" customHeight="1" x14ac:dyDescent="0.3">
      <c r="A258" s="125"/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</row>
    <row r="259" spans="1:26" ht="15.75" customHeight="1" x14ac:dyDescent="0.3">
      <c r="A259" s="125"/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</row>
    <row r="260" spans="1:26" ht="15.75" customHeight="1" x14ac:dyDescent="0.3">
      <c r="A260" s="125"/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</row>
    <row r="261" spans="1:26" ht="15.75" customHeight="1" x14ac:dyDescent="0.3">
      <c r="A261" s="125"/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</row>
    <row r="262" spans="1:26" ht="15.75" customHeight="1" x14ac:dyDescent="0.3">
      <c r="A262" s="125"/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</row>
    <row r="263" spans="1:26" ht="15.75" customHeight="1" x14ac:dyDescent="0.3">
      <c r="A263" s="125"/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</row>
    <row r="264" spans="1:26" ht="15.75" customHeight="1" x14ac:dyDescent="0.3">
      <c r="A264" s="125"/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</row>
    <row r="265" spans="1:26" ht="15.75" customHeight="1" x14ac:dyDescent="0.3">
      <c r="A265" s="125"/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</row>
    <row r="266" spans="1:26" ht="15.75" customHeight="1" x14ac:dyDescent="0.3">
      <c r="A266" s="125"/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</row>
    <row r="267" spans="1:26" ht="15.75" customHeight="1" x14ac:dyDescent="0.3">
      <c r="A267" s="125"/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</row>
    <row r="268" spans="1:26" ht="15.75" customHeight="1" x14ac:dyDescent="0.3">
      <c r="A268" s="125"/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</row>
    <row r="269" spans="1:26" ht="15.75" customHeight="1" x14ac:dyDescent="0.3">
      <c r="A269" s="125"/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</row>
    <row r="270" spans="1:26" ht="15.75" customHeight="1" x14ac:dyDescent="0.3">
      <c r="A270" s="125"/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</row>
    <row r="271" spans="1:26" ht="15.75" customHeight="1" x14ac:dyDescent="0.3">
      <c r="A271" s="125"/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</row>
    <row r="272" spans="1:26" ht="15.75" customHeight="1" x14ac:dyDescent="0.3">
      <c r="A272" s="125"/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</row>
    <row r="273" spans="1:26" ht="15.75" customHeight="1" x14ac:dyDescent="0.3">
      <c r="A273" s="125"/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</row>
    <row r="274" spans="1:26" ht="15.75" customHeight="1" x14ac:dyDescent="0.3">
      <c r="A274" s="125"/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</row>
    <row r="275" spans="1:26" ht="15.75" customHeight="1" x14ac:dyDescent="0.3">
      <c r="A275" s="125"/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</row>
    <row r="276" spans="1:26" ht="15.75" customHeight="1" x14ac:dyDescent="0.3">
      <c r="A276" s="125"/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</row>
    <row r="277" spans="1:26" ht="15.75" customHeight="1" x14ac:dyDescent="0.3">
      <c r="A277" s="125"/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</row>
    <row r="278" spans="1:26" ht="15.75" customHeight="1" x14ac:dyDescent="0.3">
      <c r="A278" s="125"/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</row>
    <row r="279" spans="1:26" ht="15.75" customHeight="1" x14ac:dyDescent="0.3">
      <c r="A279" s="125"/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</row>
    <row r="280" spans="1:26" ht="15.75" customHeight="1" x14ac:dyDescent="0.3">
      <c r="A280" s="125"/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</row>
    <row r="281" spans="1:26" ht="15.75" customHeight="1" x14ac:dyDescent="0.3">
      <c r="A281" s="125"/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</row>
    <row r="282" spans="1:26" ht="15.75" customHeight="1" x14ac:dyDescent="0.3">
      <c r="A282" s="125"/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</row>
    <row r="283" spans="1:26" ht="15.75" customHeight="1" x14ac:dyDescent="0.3">
      <c r="A283" s="125"/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</row>
    <row r="284" spans="1:26" ht="15.75" customHeight="1" x14ac:dyDescent="0.3">
      <c r="A284" s="125"/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</row>
    <row r="285" spans="1:26" ht="15.75" customHeight="1" x14ac:dyDescent="0.3">
      <c r="A285" s="125"/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</row>
    <row r="286" spans="1:26" ht="15.75" customHeight="1" x14ac:dyDescent="0.3">
      <c r="A286" s="125"/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</row>
    <row r="287" spans="1:26" ht="15.75" customHeight="1" x14ac:dyDescent="0.3">
      <c r="A287" s="125"/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</row>
    <row r="288" spans="1:26" ht="15.75" customHeight="1" x14ac:dyDescent="0.3">
      <c r="A288" s="125"/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</row>
    <row r="289" spans="1:26" ht="15.75" customHeight="1" x14ac:dyDescent="0.3">
      <c r="A289" s="125"/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</row>
    <row r="290" spans="1:26" ht="15.75" customHeight="1" x14ac:dyDescent="0.3">
      <c r="A290" s="125"/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</row>
    <row r="291" spans="1:26" ht="15.75" customHeight="1" x14ac:dyDescent="0.3">
      <c r="A291" s="125"/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</row>
    <row r="292" spans="1:26" ht="15.75" customHeight="1" x14ac:dyDescent="0.3">
      <c r="A292" s="125"/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</row>
    <row r="293" spans="1:26" ht="15.75" customHeight="1" x14ac:dyDescent="0.3">
      <c r="A293" s="125"/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</row>
    <row r="294" spans="1:26" ht="15.75" customHeight="1" x14ac:dyDescent="0.3">
      <c r="A294" s="125"/>
      <c r="B294" s="125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</row>
    <row r="295" spans="1:26" ht="15.75" customHeight="1" x14ac:dyDescent="0.3">
      <c r="A295" s="125"/>
      <c r="B295" s="125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</row>
    <row r="296" spans="1:26" ht="15.75" customHeight="1" x14ac:dyDescent="0.3">
      <c r="A296" s="125"/>
      <c r="B296" s="125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  <c r="V296" s="125"/>
      <c r="W296" s="125"/>
      <c r="X296" s="125"/>
      <c r="Y296" s="125"/>
      <c r="Z296" s="125"/>
    </row>
    <row r="297" spans="1:26" ht="15.75" customHeight="1" x14ac:dyDescent="0.3">
      <c r="A297" s="125"/>
      <c r="B297" s="125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  <c r="S297" s="125"/>
      <c r="T297" s="125"/>
      <c r="U297" s="125"/>
      <c r="V297" s="125"/>
      <c r="W297" s="125"/>
      <c r="X297" s="125"/>
      <c r="Y297" s="125"/>
      <c r="Z297" s="125"/>
    </row>
    <row r="298" spans="1:26" ht="15.75" customHeight="1" x14ac:dyDescent="0.3">
      <c r="A298" s="125"/>
      <c r="B298" s="125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  <c r="S298" s="125"/>
      <c r="T298" s="125"/>
      <c r="U298" s="125"/>
      <c r="V298" s="125"/>
      <c r="W298" s="125"/>
      <c r="X298" s="125"/>
      <c r="Y298" s="125"/>
      <c r="Z298" s="125"/>
    </row>
    <row r="299" spans="1:26" ht="15.75" customHeight="1" x14ac:dyDescent="0.3">
      <c r="A299" s="125"/>
      <c r="B299" s="125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  <c r="T299" s="125"/>
      <c r="U299" s="125"/>
      <c r="V299" s="125"/>
      <c r="W299" s="125"/>
      <c r="X299" s="125"/>
      <c r="Y299" s="125"/>
      <c r="Z299" s="125"/>
    </row>
    <row r="300" spans="1:26" ht="15.75" customHeight="1" x14ac:dyDescent="0.3">
      <c r="A300" s="125"/>
      <c r="B300" s="125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/>
      <c r="X300" s="125"/>
      <c r="Y300" s="125"/>
      <c r="Z300" s="125"/>
    </row>
    <row r="301" spans="1:26" ht="15.75" customHeight="1" x14ac:dyDescent="0.3">
      <c r="A301" s="125"/>
      <c r="B301" s="125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/>
      <c r="X301" s="125"/>
      <c r="Y301" s="125"/>
      <c r="Z301" s="125"/>
    </row>
    <row r="302" spans="1:26" ht="15.75" customHeight="1" x14ac:dyDescent="0.3">
      <c r="A302" s="125"/>
      <c r="B302" s="125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  <c r="W302" s="125"/>
      <c r="X302" s="125"/>
      <c r="Y302" s="125"/>
      <c r="Z302" s="125"/>
    </row>
    <row r="303" spans="1:26" ht="15.75" customHeight="1" x14ac:dyDescent="0.3">
      <c r="A303" s="125"/>
      <c r="B303" s="125"/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/>
      <c r="X303" s="125"/>
      <c r="Y303" s="125"/>
      <c r="Z303" s="125"/>
    </row>
    <row r="304" spans="1:26" ht="15.75" customHeight="1" x14ac:dyDescent="0.3">
      <c r="A304" s="125"/>
      <c r="B304" s="125"/>
      <c r="C304" s="125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  <c r="W304" s="125"/>
      <c r="X304" s="125"/>
      <c r="Y304" s="125"/>
      <c r="Z304" s="125"/>
    </row>
    <row r="305" spans="1:26" ht="15.75" customHeight="1" x14ac:dyDescent="0.3">
      <c r="A305" s="125"/>
      <c r="B305" s="125"/>
      <c r="C305" s="125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5"/>
      <c r="S305" s="125"/>
      <c r="T305" s="125"/>
      <c r="U305" s="125"/>
      <c r="V305" s="125"/>
      <c r="W305" s="125"/>
      <c r="X305" s="125"/>
      <c r="Y305" s="125"/>
      <c r="Z305" s="125"/>
    </row>
    <row r="306" spans="1:26" ht="15.75" customHeight="1" x14ac:dyDescent="0.3">
      <c r="A306" s="125"/>
      <c r="B306" s="125"/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  <c r="W306" s="125"/>
      <c r="X306" s="125"/>
      <c r="Y306" s="125"/>
      <c r="Z306" s="125"/>
    </row>
    <row r="307" spans="1:26" ht="15.75" customHeight="1" x14ac:dyDescent="0.3">
      <c r="A307" s="125"/>
      <c r="B307" s="125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</row>
    <row r="308" spans="1:26" ht="15.75" customHeight="1" x14ac:dyDescent="0.3">
      <c r="A308" s="125"/>
      <c r="B308" s="125"/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  <c r="T308" s="125"/>
      <c r="U308" s="125"/>
      <c r="V308" s="125"/>
      <c r="W308" s="125"/>
      <c r="X308" s="125"/>
      <c r="Y308" s="125"/>
      <c r="Z308" s="125"/>
    </row>
    <row r="309" spans="1:26" ht="15.75" customHeight="1" x14ac:dyDescent="0.3">
      <c r="A309" s="125"/>
      <c r="B309" s="125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/>
      <c r="R309" s="125"/>
      <c r="S309" s="125"/>
      <c r="T309" s="125"/>
      <c r="U309" s="125"/>
      <c r="V309" s="125"/>
      <c r="W309" s="125"/>
      <c r="X309" s="125"/>
      <c r="Y309" s="125"/>
      <c r="Z309" s="125"/>
    </row>
    <row r="310" spans="1:26" ht="15.75" customHeight="1" x14ac:dyDescent="0.3">
      <c r="A310" s="125"/>
      <c r="B310" s="125"/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  <c r="S310" s="125"/>
      <c r="T310" s="125"/>
      <c r="U310" s="125"/>
      <c r="V310" s="125"/>
      <c r="W310" s="125"/>
      <c r="X310" s="125"/>
      <c r="Y310" s="125"/>
      <c r="Z310" s="125"/>
    </row>
    <row r="311" spans="1:26" ht="15.75" customHeight="1" x14ac:dyDescent="0.3">
      <c r="A311" s="125"/>
      <c r="B311" s="125"/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  <c r="T311" s="125"/>
      <c r="U311" s="125"/>
      <c r="V311" s="125"/>
      <c r="W311" s="125"/>
      <c r="X311" s="125"/>
      <c r="Y311" s="125"/>
      <c r="Z311" s="125"/>
    </row>
    <row r="312" spans="1:26" ht="15.75" customHeight="1" x14ac:dyDescent="0.3">
      <c r="A312" s="125"/>
      <c r="B312" s="125"/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</row>
    <row r="313" spans="1:26" ht="15.75" customHeight="1" x14ac:dyDescent="0.3">
      <c r="A313" s="125"/>
      <c r="B313" s="125"/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</row>
    <row r="314" spans="1:26" ht="15.75" customHeight="1" x14ac:dyDescent="0.3">
      <c r="A314" s="125"/>
      <c r="B314" s="125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</row>
    <row r="315" spans="1:26" ht="15.75" customHeight="1" x14ac:dyDescent="0.3">
      <c r="A315" s="125"/>
      <c r="B315" s="125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</row>
    <row r="316" spans="1:26" ht="15.75" customHeight="1" x14ac:dyDescent="0.3">
      <c r="A316" s="125"/>
      <c r="B316" s="125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</row>
    <row r="317" spans="1:26" ht="15.75" customHeight="1" x14ac:dyDescent="0.3">
      <c r="A317" s="125"/>
      <c r="B317" s="125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</row>
    <row r="318" spans="1:26" ht="15.75" customHeight="1" x14ac:dyDescent="0.3">
      <c r="A318" s="125"/>
      <c r="B318" s="125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</row>
    <row r="319" spans="1:26" ht="15.75" customHeight="1" x14ac:dyDescent="0.3">
      <c r="A319" s="125"/>
      <c r="B319" s="125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</row>
    <row r="320" spans="1:26" ht="15.75" customHeight="1" x14ac:dyDescent="0.3">
      <c r="A320" s="125"/>
      <c r="B320" s="125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</row>
    <row r="321" spans="1:26" ht="15.75" customHeight="1" x14ac:dyDescent="0.3">
      <c r="A321" s="125"/>
      <c r="B321" s="125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</row>
    <row r="322" spans="1:26" ht="15.75" customHeight="1" x14ac:dyDescent="0.3">
      <c r="A322" s="125"/>
      <c r="B322" s="125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</row>
    <row r="323" spans="1:26" ht="15.75" customHeight="1" x14ac:dyDescent="0.3">
      <c r="A323" s="125"/>
      <c r="B323" s="125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</row>
    <row r="324" spans="1:26" ht="15.75" customHeight="1" x14ac:dyDescent="0.3">
      <c r="A324" s="125"/>
      <c r="B324" s="125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</row>
    <row r="325" spans="1:26" ht="15.75" customHeight="1" x14ac:dyDescent="0.3">
      <c r="A325" s="125"/>
      <c r="B325" s="125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</row>
    <row r="326" spans="1:26" ht="15.75" customHeight="1" x14ac:dyDescent="0.3">
      <c r="A326" s="125"/>
      <c r="B326" s="125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</row>
    <row r="327" spans="1:26" ht="15.75" customHeight="1" x14ac:dyDescent="0.3">
      <c r="A327" s="125"/>
      <c r="B327" s="125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</row>
    <row r="328" spans="1:26" ht="15.75" customHeight="1" x14ac:dyDescent="0.3">
      <c r="A328" s="125"/>
      <c r="B328" s="125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</row>
    <row r="329" spans="1:26" ht="15.75" customHeight="1" x14ac:dyDescent="0.3">
      <c r="A329" s="125"/>
      <c r="B329" s="125"/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</row>
    <row r="330" spans="1:26" ht="15.75" customHeight="1" x14ac:dyDescent="0.3">
      <c r="A330" s="125"/>
      <c r="B330" s="125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</row>
    <row r="331" spans="1:26" ht="15.75" customHeight="1" x14ac:dyDescent="0.3">
      <c r="A331" s="125"/>
      <c r="B331" s="125"/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</row>
    <row r="332" spans="1:26" ht="15.75" customHeight="1" x14ac:dyDescent="0.3">
      <c r="A332" s="125"/>
      <c r="B332" s="125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</row>
    <row r="333" spans="1:26" ht="15.75" customHeight="1" x14ac:dyDescent="0.3">
      <c r="A333" s="125"/>
      <c r="B333" s="125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</row>
    <row r="334" spans="1:26" ht="15.75" customHeight="1" x14ac:dyDescent="0.3">
      <c r="A334" s="125"/>
      <c r="B334" s="125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</row>
    <row r="335" spans="1:26" ht="15.75" customHeight="1" x14ac:dyDescent="0.3">
      <c r="A335" s="125"/>
      <c r="B335" s="125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</row>
    <row r="336" spans="1:26" ht="15.75" customHeight="1" x14ac:dyDescent="0.3">
      <c r="A336" s="125"/>
      <c r="B336" s="125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</row>
    <row r="337" spans="1:26" ht="15.75" customHeight="1" x14ac:dyDescent="0.3">
      <c r="A337" s="125"/>
      <c r="B337" s="125"/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</row>
    <row r="338" spans="1:26" ht="15.75" customHeight="1" x14ac:dyDescent="0.3">
      <c r="A338" s="125"/>
      <c r="B338" s="125"/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</row>
    <row r="339" spans="1:26" ht="15.75" customHeight="1" x14ac:dyDescent="0.3">
      <c r="A339" s="125"/>
      <c r="B339" s="125"/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</row>
    <row r="340" spans="1:26" ht="15.75" customHeight="1" x14ac:dyDescent="0.3">
      <c r="A340" s="125"/>
      <c r="B340" s="125"/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</row>
    <row r="341" spans="1:26" ht="15.75" customHeight="1" x14ac:dyDescent="0.3">
      <c r="A341" s="125"/>
      <c r="B341" s="125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</row>
    <row r="342" spans="1:26" ht="15.75" customHeight="1" x14ac:dyDescent="0.3">
      <c r="A342" s="125"/>
      <c r="B342" s="125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</row>
    <row r="343" spans="1:26" ht="15.75" customHeight="1" x14ac:dyDescent="0.3">
      <c r="A343" s="125"/>
      <c r="B343" s="125"/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</row>
    <row r="344" spans="1:26" ht="15.75" customHeight="1" x14ac:dyDescent="0.3">
      <c r="A344" s="125"/>
      <c r="B344" s="125"/>
      <c r="C344" s="125"/>
      <c r="D344" s="125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</row>
    <row r="345" spans="1:26" ht="15.75" customHeight="1" x14ac:dyDescent="0.3">
      <c r="A345" s="125"/>
      <c r="B345" s="125"/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</row>
    <row r="346" spans="1:26" ht="15.75" customHeight="1" x14ac:dyDescent="0.3">
      <c r="A346" s="125"/>
      <c r="B346" s="125"/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</row>
    <row r="347" spans="1:26" ht="15.75" customHeight="1" x14ac:dyDescent="0.3">
      <c r="A347" s="125"/>
      <c r="B347" s="125"/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</row>
    <row r="348" spans="1:26" ht="15.75" customHeight="1" x14ac:dyDescent="0.3">
      <c r="A348" s="125"/>
      <c r="B348" s="125"/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</row>
    <row r="349" spans="1:26" ht="15.75" customHeight="1" x14ac:dyDescent="0.3">
      <c r="A349" s="125"/>
      <c r="B349" s="125"/>
      <c r="C349" s="125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</row>
    <row r="350" spans="1:26" ht="15.75" customHeight="1" x14ac:dyDescent="0.3">
      <c r="A350" s="125"/>
      <c r="B350" s="125"/>
      <c r="C350" s="125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5"/>
      <c r="S350" s="125"/>
      <c r="T350" s="125"/>
      <c r="U350" s="125"/>
      <c r="V350" s="125"/>
      <c r="W350" s="125"/>
      <c r="X350" s="125"/>
      <c r="Y350" s="125"/>
      <c r="Z350" s="125"/>
    </row>
    <row r="351" spans="1:26" ht="15.75" customHeight="1" x14ac:dyDescent="0.3">
      <c r="A351" s="125"/>
      <c r="B351" s="125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</row>
    <row r="352" spans="1:26" ht="15.75" customHeight="1" x14ac:dyDescent="0.3">
      <c r="A352" s="125"/>
      <c r="B352" s="125"/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</row>
    <row r="353" spans="1:26" ht="15.75" customHeight="1" x14ac:dyDescent="0.3">
      <c r="A353" s="125"/>
      <c r="B353" s="125"/>
      <c r="C353" s="125"/>
      <c r="D353" s="125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</row>
    <row r="354" spans="1:26" ht="15.75" customHeight="1" x14ac:dyDescent="0.3">
      <c r="A354" s="125"/>
      <c r="B354" s="125"/>
      <c r="C354" s="125"/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</row>
    <row r="355" spans="1:26" ht="15.75" customHeight="1" x14ac:dyDescent="0.3">
      <c r="A355" s="125"/>
      <c r="B355" s="125"/>
      <c r="C355" s="125"/>
      <c r="D355" s="125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/>
    </row>
    <row r="356" spans="1:26" ht="15.75" customHeight="1" x14ac:dyDescent="0.3">
      <c r="A356" s="125"/>
      <c r="B356" s="125"/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</row>
    <row r="357" spans="1:26" ht="15.75" customHeight="1" x14ac:dyDescent="0.3">
      <c r="A357" s="125"/>
      <c r="B357" s="125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</row>
    <row r="358" spans="1:26" ht="15.75" customHeight="1" x14ac:dyDescent="0.3">
      <c r="A358" s="125"/>
      <c r="B358" s="125"/>
      <c r="C358" s="125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</row>
    <row r="359" spans="1:26" ht="15.75" customHeight="1" x14ac:dyDescent="0.3">
      <c r="A359" s="125"/>
      <c r="B359" s="125"/>
      <c r="C359" s="125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</row>
    <row r="360" spans="1:26" ht="15.75" customHeight="1" x14ac:dyDescent="0.3">
      <c r="A360" s="125"/>
      <c r="B360" s="125"/>
      <c r="C360" s="125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</row>
    <row r="361" spans="1:26" ht="15.75" customHeight="1" x14ac:dyDescent="0.3">
      <c r="A361" s="125"/>
      <c r="B361" s="125"/>
      <c r="C361" s="125"/>
      <c r="D361" s="125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/>
    </row>
    <row r="362" spans="1:26" ht="15.75" customHeight="1" x14ac:dyDescent="0.3">
      <c r="A362" s="125"/>
      <c r="B362" s="125"/>
      <c r="C362" s="125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  <c r="Q362" s="125"/>
      <c r="R362" s="125"/>
      <c r="S362" s="125"/>
      <c r="T362" s="125"/>
      <c r="U362" s="125"/>
      <c r="V362" s="125"/>
      <c r="W362" s="125"/>
      <c r="X362" s="125"/>
      <c r="Y362" s="125"/>
      <c r="Z362" s="125"/>
    </row>
    <row r="363" spans="1:26" ht="15.75" customHeight="1" x14ac:dyDescent="0.3">
      <c r="A363" s="125"/>
      <c r="B363" s="125"/>
      <c r="C363" s="125"/>
      <c r="D363" s="125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  <c r="Y363" s="125"/>
      <c r="Z363" s="125"/>
    </row>
    <row r="364" spans="1:26" ht="15.75" customHeight="1" x14ac:dyDescent="0.3">
      <c r="A364" s="125"/>
      <c r="B364" s="125"/>
      <c r="C364" s="125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/>
    </row>
    <row r="365" spans="1:26" ht="15.75" customHeight="1" x14ac:dyDescent="0.3">
      <c r="A365" s="125"/>
      <c r="B365" s="125"/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</row>
    <row r="366" spans="1:26" ht="15.75" customHeight="1" x14ac:dyDescent="0.3">
      <c r="A366" s="125"/>
      <c r="B366" s="125"/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</row>
    <row r="367" spans="1:26" ht="15.75" customHeight="1" x14ac:dyDescent="0.3">
      <c r="A367" s="125"/>
      <c r="B367" s="125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</row>
    <row r="368" spans="1:26" ht="15.75" customHeight="1" x14ac:dyDescent="0.3">
      <c r="A368" s="125"/>
      <c r="B368" s="125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</row>
    <row r="369" spans="1:26" ht="15.75" customHeight="1" x14ac:dyDescent="0.3">
      <c r="A369" s="125"/>
      <c r="B369" s="125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</row>
    <row r="370" spans="1:26" ht="15.75" customHeight="1" x14ac:dyDescent="0.3">
      <c r="A370" s="125"/>
      <c r="B370" s="125"/>
      <c r="C370" s="125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  <c r="Y370" s="125"/>
      <c r="Z370" s="125"/>
    </row>
    <row r="371" spans="1:26" ht="15.75" customHeight="1" x14ac:dyDescent="0.3">
      <c r="A371" s="125"/>
      <c r="B371" s="125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</row>
    <row r="372" spans="1:26" ht="15.75" customHeight="1" x14ac:dyDescent="0.3">
      <c r="A372" s="125"/>
      <c r="B372" s="125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</row>
    <row r="373" spans="1:26" ht="15.75" customHeight="1" x14ac:dyDescent="0.3">
      <c r="A373" s="125"/>
      <c r="B373" s="125"/>
      <c r="C373" s="125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</row>
    <row r="374" spans="1:26" ht="15.75" customHeight="1" x14ac:dyDescent="0.3">
      <c r="A374" s="125"/>
      <c r="B374" s="125"/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</row>
    <row r="375" spans="1:26" ht="15.75" customHeight="1" x14ac:dyDescent="0.3">
      <c r="A375" s="125"/>
      <c r="B375" s="125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</row>
    <row r="376" spans="1:26" ht="15.75" customHeight="1" x14ac:dyDescent="0.3">
      <c r="A376" s="125"/>
      <c r="B376" s="125"/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</row>
    <row r="377" spans="1:26" ht="15.75" customHeight="1" x14ac:dyDescent="0.3">
      <c r="A377" s="125"/>
      <c r="B377" s="125"/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125"/>
      <c r="W377" s="125"/>
      <c r="X377" s="125"/>
      <c r="Y377" s="125"/>
      <c r="Z377" s="125"/>
    </row>
    <row r="378" spans="1:26" ht="15.75" customHeight="1" x14ac:dyDescent="0.3">
      <c r="A378" s="125"/>
      <c r="B378" s="125"/>
      <c r="C378" s="125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  <c r="Q378" s="125"/>
      <c r="R378" s="125"/>
      <c r="S378" s="125"/>
      <c r="T378" s="125"/>
      <c r="U378" s="125"/>
      <c r="V378" s="125"/>
      <c r="W378" s="125"/>
      <c r="X378" s="125"/>
      <c r="Y378" s="125"/>
      <c r="Z378" s="125"/>
    </row>
    <row r="379" spans="1:26" ht="15.75" customHeight="1" x14ac:dyDescent="0.3">
      <c r="A379" s="125"/>
      <c r="B379" s="125"/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/>
      <c r="Z379" s="125"/>
    </row>
    <row r="380" spans="1:26" ht="15.75" customHeight="1" x14ac:dyDescent="0.3">
      <c r="A380" s="125"/>
      <c r="B380" s="125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</row>
    <row r="381" spans="1:26" ht="15.75" customHeight="1" x14ac:dyDescent="0.3">
      <c r="A381" s="125"/>
      <c r="B381" s="125"/>
      <c r="C381" s="125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  <c r="Y381" s="125"/>
      <c r="Z381" s="125"/>
    </row>
    <row r="382" spans="1:26" ht="15.75" customHeight="1" x14ac:dyDescent="0.3">
      <c r="A382" s="125"/>
      <c r="B382" s="125"/>
      <c r="C382" s="125"/>
      <c r="D382" s="125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</row>
    <row r="383" spans="1:26" ht="15.75" customHeight="1" x14ac:dyDescent="0.3">
      <c r="A383" s="125"/>
      <c r="B383" s="125"/>
      <c r="C383" s="125"/>
      <c r="D383" s="125"/>
      <c r="E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125"/>
    </row>
    <row r="384" spans="1:26" ht="15.75" customHeight="1" x14ac:dyDescent="0.3">
      <c r="A384" s="125"/>
      <c r="B384" s="125"/>
      <c r="C384" s="125"/>
      <c r="D384" s="125"/>
      <c r="E384" s="125"/>
      <c r="F384" s="125"/>
      <c r="G384" s="125"/>
      <c r="H384" s="125"/>
      <c r="I384" s="125"/>
      <c r="J384" s="125"/>
      <c r="K384" s="125"/>
      <c r="L384" s="125"/>
      <c r="M384" s="125"/>
      <c r="N384" s="125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</row>
    <row r="385" spans="1:26" ht="15.75" customHeight="1" x14ac:dyDescent="0.3">
      <c r="A385" s="125"/>
      <c r="B385" s="125"/>
      <c r="C385" s="125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</row>
    <row r="386" spans="1:26" ht="15.75" customHeight="1" x14ac:dyDescent="0.3">
      <c r="A386" s="125"/>
      <c r="B386" s="125"/>
      <c r="C386" s="125"/>
      <c r="D386" s="125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/>
      <c r="Z386" s="125"/>
    </row>
    <row r="387" spans="1:26" ht="15.75" customHeight="1" x14ac:dyDescent="0.3">
      <c r="A387" s="125"/>
      <c r="B387" s="125"/>
      <c r="C387" s="125"/>
      <c r="D387" s="125"/>
      <c r="E387" s="125"/>
      <c r="F387" s="125"/>
      <c r="G387" s="125"/>
      <c r="H387" s="125"/>
      <c r="I387" s="125"/>
      <c r="J387" s="125"/>
      <c r="K387" s="125"/>
      <c r="L387" s="125"/>
      <c r="M387" s="125"/>
      <c r="N387" s="125"/>
      <c r="O387" s="125"/>
      <c r="P387" s="125"/>
      <c r="Q387" s="125"/>
      <c r="R387" s="125"/>
      <c r="S387" s="125"/>
      <c r="T387" s="125"/>
      <c r="U387" s="125"/>
      <c r="V387" s="125"/>
      <c r="W387" s="125"/>
      <c r="X387" s="125"/>
      <c r="Y387" s="125"/>
      <c r="Z387" s="125"/>
    </row>
    <row r="388" spans="1:26" ht="15.75" customHeight="1" x14ac:dyDescent="0.3">
      <c r="A388" s="125"/>
      <c r="B388" s="125"/>
      <c r="C388" s="125"/>
      <c r="D388" s="125"/>
      <c r="E388" s="125"/>
      <c r="F388" s="125"/>
      <c r="G388" s="125"/>
      <c r="H388" s="125"/>
      <c r="I388" s="125"/>
      <c r="J388" s="125"/>
      <c r="K388" s="125"/>
      <c r="L388" s="125"/>
      <c r="M388" s="125"/>
      <c r="N388" s="125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</row>
    <row r="389" spans="1:26" ht="15.75" customHeight="1" x14ac:dyDescent="0.3">
      <c r="A389" s="125"/>
      <c r="B389" s="125"/>
      <c r="C389" s="125"/>
      <c r="D389" s="125"/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125"/>
    </row>
    <row r="390" spans="1:26" ht="15.75" customHeight="1" x14ac:dyDescent="0.3">
      <c r="A390" s="125"/>
      <c r="B390" s="125"/>
      <c r="C390" s="125"/>
      <c r="D390" s="125"/>
      <c r="E390" s="125"/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</row>
    <row r="391" spans="1:26" ht="15.75" customHeight="1" x14ac:dyDescent="0.3">
      <c r="A391" s="125"/>
      <c r="B391" s="125"/>
      <c r="C391" s="125"/>
      <c r="D391" s="125"/>
      <c r="E391" s="125"/>
      <c r="F391" s="125"/>
      <c r="G391" s="125"/>
      <c r="H391" s="125"/>
      <c r="I391" s="125"/>
      <c r="J391" s="125"/>
      <c r="K391" s="125"/>
      <c r="L391" s="125"/>
      <c r="M391" s="125"/>
      <c r="N391" s="125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</row>
    <row r="392" spans="1:26" ht="15.75" customHeight="1" x14ac:dyDescent="0.3">
      <c r="A392" s="125"/>
      <c r="B392" s="125"/>
      <c r="C392" s="125"/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</row>
    <row r="393" spans="1:26" ht="15.75" customHeight="1" x14ac:dyDescent="0.3">
      <c r="A393" s="125"/>
      <c r="B393" s="125"/>
      <c r="C393" s="125"/>
      <c r="D393" s="125"/>
      <c r="E393" s="125"/>
      <c r="F393" s="125"/>
      <c r="G393" s="125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</row>
    <row r="394" spans="1:26" ht="15.75" customHeight="1" x14ac:dyDescent="0.3">
      <c r="A394" s="125"/>
      <c r="B394" s="125"/>
      <c r="C394" s="125"/>
      <c r="D394" s="125"/>
      <c r="E394" s="125"/>
      <c r="F394" s="125"/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</row>
    <row r="395" spans="1:26" ht="15.75" customHeight="1" x14ac:dyDescent="0.3">
      <c r="A395" s="125"/>
      <c r="B395" s="125"/>
      <c r="C395" s="125"/>
      <c r="D395" s="125"/>
      <c r="E395" s="125"/>
      <c r="F395" s="125"/>
      <c r="G395" s="125"/>
      <c r="H395" s="125"/>
      <c r="I395" s="125"/>
      <c r="J395" s="125"/>
      <c r="K395" s="125"/>
      <c r="L395" s="125"/>
      <c r="M395" s="125"/>
      <c r="N395" s="125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</row>
    <row r="396" spans="1:26" ht="15.75" customHeight="1" x14ac:dyDescent="0.3">
      <c r="A396" s="125"/>
      <c r="B396" s="125"/>
      <c r="C396" s="125"/>
      <c r="D396" s="125"/>
      <c r="E396" s="125"/>
      <c r="F396" s="125"/>
      <c r="G396" s="125"/>
      <c r="H396" s="125"/>
      <c r="I396" s="125"/>
      <c r="J396" s="125"/>
      <c r="K396" s="125"/>
      <c r="L396" s="125"/>
      <c r="M396" s="125"/>
      <c r="N396" s="125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</row>
    <row r="397" spans="1:26" ht="15.75" customHeight="1" x14ac:dyDescent="0.3">
      <c r="A397" s="125"/>
      <c r="B397" s="125"/>
      <c r="C397" s="125"/>
      <c r="D397" s="125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  <c r="Z397" s="125"/>
    </row>
    <row r="398" spans="1:26" ht="15.75" customHeight="1" x14ac:dyDescent="0.3">
      <c r="A398" s="125"/>
      <c r="B398" s="125"/>
      <c r="C398" s="125"/>
      <c r="D398" s="125"/>
      <c r="E398" s="125"/>
      <c r="F398" s="125"/>
      <c r="G398" s="125"/>
      <c r="H398" s="125"/>
      <c r="I398" s="125"/>
      <c r="J398" s="125"/>
      <c r="K398" s="125"/>
      <c r="L398" s="125"/>
      <c r="M398" s="125"/>
      <c r="N398" s="125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</row>
    <row r="399" spans="1:26" ht="15.75" customHeight="1" x14ac:dyDescent="0.3">
      <c r="A399" s="125"/>
      <c r="B399" s="125"/>
      <c r="C399" s="125"/>
      <c r="D399" s="125"/>
      <c r="E399" s="125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</row>
    <row r="400" spans="1:26" ht="15.75" customHeight="1" x14ac:dyDescent="0.3">
      <c r="A400" s="125"/>
      <c r="B400" s="125"/>
      <c r="C400" s="125"/>
      <c r="D400" s="125"/>
      <c r="E400" s="125"/>
      <c r="F400" s="125"/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</row>
    <row r="401" spans="1:26" ht="15.75" customHeight="1" x14ac:dyDescent="0.3">
      <c r="A401" s="125"/>
      <c r="B401" s="125"/>
      <c r="C401" s="125"/>
      <c r="D401" s="125"/>
      <c r="E401" s="125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</row>
    <row r="402" spans="1:26" ht="15.75" customHeight="1" x14ac:dyDescent="0.3">
      <c r="A402" s="125"/>
      <c r="B402" s="125"/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</row>
    <row r="403" spans="1:26" ht="15.75" customHeight="1" x14ac:dyDescent="0.3">
      <c r="A403" s="125"/>
      <c r="B403" s="125"/>
      <c r="C403" s="125"/>
      <c r="D403" s="125"/>
      <c r="E403" s="125"/>
      <c r="F403" s="125"/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</row>
    <row r="404" spans="1:26" ht="15.75" customHeight="1" x14ac:dyDescent="0.3">
      <c r="A404" s="125"/>
      <c r="B404" s="125"/>
      <c r="C404" s="125"/>
      <c r="D404" s="125"/>
      <c r="E404" s="125"/>
      <c r="F404" s="125"/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</row>
    <row r="405" spans="1:26" ht="15.75" customHeight="1" x14ac:dyDescent="0.3">
      <c r="A405" s="125"/>
      <c r="B405" s="125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</row>
    <row r="406" spans="1:26" ht="15.75" customHeight="1" x14ac:dyDescent="0.3">
      <c r="A406" s="125"/>
      <c r="B406" s="125"/>
      <c r="C406" s="125"/>
      <c r="D406" s="125"/>
      <c r="E406" s="125"/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</row>
    <row r="407" spans="1:26" ht="15.75" customHeight="1" x14ac:dyDescent="0.3">
      <c r="A407" s="125"/>
      <c r="B407" s="125"/>
      <c r="C407" s="125"/>
      <c r="D407" s="125"/>
      <c r="E407" s="125"/>
      <c r="F407" s="125"/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</row>
    <row r="408" spans="1:26" ht="15.75" customHeight="1" x14ac:dyDescent="0.3">
      <c r="A408" s="125"/>
      <c r="B408" s="125"/>
      <c r="C408" s="125"/>
      <c r="D408" s="125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</row>
    <row r="409" spans="1:26" ht="15.75" customHeight="1" x14ac:dyDescent="0.3">
      <c r="A409" s="125"/>
      <c r="B409" s="125"/>
      <c r="C409" s="125"/>
      <c r="D409" s="125"/>
      <c r="E409" s="125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</row>
    <row r="410" spans="1:26" ht="15.75" customHeight="1" x14ac:dyDescent="0.3">
      <c r="A410" s="125"/>
      <c r="B410" s="125"/>
      <c r="C410" s="125"/>
      <c r="D410" s="125"/>
      <c r="E410" s="125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</row>
    <row r="411" spans="1:26" ht="15.75" customHeight="1" x14ac:dyDescent="0.3">
      <c r="A411" s="125"/>
      <c r="B411" s="125"/>
      <c r="C411" s="125"/>
      <c r="D411" s="125"/>
      <c r="E411" s="125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</row>
    <row r="412" spans="1:26" ht="15.75" customHeight="1" x14ac:dyDescent="0.3">
      <c r="A412" s="125"/>
      <c r="B412" s="125"/>
      <c r="C412" s="125"/>
      <c r="D412" s="125"/>
      <c r="E412" s="125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</row>
    <row r="413" spans="1:26" ht="15.75" customHeight="1" x14ac:dyDescent="0.3">
      <c r="A413" s="125"/>
      <c r="B413" s="125"/>
      <c r="C413" s="125"/>
      <c r="D413" s="125"/>
      <c r="E413" s="125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</row>
    <row r="414" spans="1:26" ht="15.75" customHeight="1" x14ac:dyDescent="0.3">
      <c r="A414" s="125"/>
      <c r="B414" s="125"/>
      <c r="C414" s="125"/>
      <c r="D414" s="125"/>
      <c r="E414" s="125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</row>
    <row r="415" spans="1:26" ht="15.75" customHeight="1" x14ac:dyDescent="0.3">
      <c r="A415" s="125"/>
      <c r="B415" s="125"/>
      <c r="C415" s="125"/>
      <c r="D415" s="125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</row>
    <row r="416" spans="1:26" ht="15.75" customHeight="1" x14ac:dyDescent="0.3">
      <c r="A416" s="125"/>
      <c r="B416" s="125"/>
      <c r="C416" s="125"/>
      <c r="D416" s="125"/>
      <c r="E416" s="125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</row>
    <row r="417" spans="1:26" ht="15.75" customHeight="1" x14ac:dyDescent="0.3">
      <c r="A417" s="125"/>
      <c r="B417" s="125"/>
      <c r="C417" s="125"/>
      <c r="D417" s="125"/>
      <c r="E417" s="125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</row>
    <row r="418" spans="1:26" ht="15.75" customHeight="1" x14ac:dyDescent="0.3">
      <c r="A418" s="125"/>
      <c r="B418" s="125"/>
      <c r="C418" s="125"/>
      <c r="D418" s="125"/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</row>
    <row r="419" spans="1:26" ht="15.75" customHeight="1" x14ac:dyDescent="0.3">
      <c r="A419" s="125"/>
      <c r="B419" s="125"/>
      <c r="C419" s="125"/>
      <c r="D419" s="125"/>
      <c r="E419" s="125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</row>
    <row r="420" spans="1:26" ht="15.75" customHeight="1" x14ac:dyDescent="0.3">
      <c r="A420" s="125"/>
      <c r="B420" s="125"/>
      <c r="C420" s="125"/>
      <c r="D420" s="125"/>
      <c r="E420" s="125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</row>
    <row r="421" spans="1:26" ht="15.75" customHeight="1" x14ac:dyDescent="0.3">
      <c r="A421" s="125"/>
      <c r="B421" s="125"/>
      <c r="C421" s="125"/>
      <c r="D421" s="125"/>
      <c r="E421" s="125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</row>
    <row r="422" spans="1:26" ht="15.75" customHeight="1" x14ac:dyDescent="0.3">
      <c r="A422" s="125"/>
      <c r="B422" s="125"/>
      <c r="C422" s="125"/>
      <c r="D422" s="125"/>
      <c r="E422" s="125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</row>
    <row r="423" spans="1:26" ht="15.75" customHeight="1" x14ac:dyDescent="0.3">
      <c r="A423" s="125"/>
      <c r="B423" s="125"/>
      <c r="C423" s="125"/>
      <c r="D423" s="125"/>
      <c r="E423" s="125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</row>
    <row r="424" spans="1:26" ht="15.75" customHeight="1" x14ac:dyDescent="0.3">
      <c r="A424" s="125"/>
      <c r="B424" s="125"/>
      <c r="C424" s="125"/>
      <c r="D424" s="125"/>
      <c r="E424" s="125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</row>
    <row r="425" spans="1:26" ht="15.75" customHeight="1" x14ac:dyDescent="0.3">
      <c r="A425" s="125"/>
      <c r="B425" s="125"/>
      <c r="C425" s="125"/>
      <c r="D425" s="125"/>
      <c r="E425" s="125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</row>
    <row r="426" spans="1:26" ht="15.75" customHeight="1" x14ac:dyDescent="0.3">
      <c r="A426" s="125"/>
      <c r="B426" s="125"/>
      <c r="C426" s="125"/>
      <c r="D426" s="125"/>
      <c r="E426" s="125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</row>
    <row r="427" spans="1:26" ht="15.75" customHeight="1" x14ac:dyDescent="0.3">
      <c r="A427" s="125"/>
      <c r="B427" s="125"/>
      <c r="C427" s="125"/>
      <c r="D427" s="125"/>
      <c r="E427" s="125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</row>
    <row r="428" spans="1:26" ht="15.75" customHeight="1" x14ac:dyDescent="0.3">
      <c r="A428" s="125"/>
      <c r="B428" s="125"/>
      <c r="C428" s="125"/>
      <c r="D428" s="125"/>
      <c r="E428" s="125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</row>
    <row r="429" spans="1:26" ht="15.75" customHeight="1" x14ac:dyDescent="0.3">
      <c r="A429" s="125"/>
      <c r="B429" s="125"/>
      <c r="C429" s="125"/>
      <c r="D429" s="125"/>
      <c r="E429" s="125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</row>
    <row r="430" spans="1:26" ht="15.75" customHeight="1" x14ac:dyDescent="0.3">
      <c r="A430" s="125"/>
      <c r="B430" s="125"/>
      <c r="C430" s="125"/>
      <c r="D430" s="125"/>
      <c r="E430" s="125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</row>
    <row r="431" spans="1:26" ht="15.75" customHeight="1" x14ac:dyDescent="0.3">
      <c r="A431" s="125"/>
      <c r="B431" s="125"/>
      <c r="C431" s="125"/>
      <c r="D431" s="125"/>
      <c r="E431" s="125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</row>
    <row r="432" spans="1:26" ht="15.75" customHeight="1" x14ac:dyDescent="0.3">
      <c r="A432" s="125"/>
      <c r="B432" s="125"/>
      <c r="C432" s="125"/>
      <c r="D432" s="125"/>
      <c r="E432" s="125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</row>
    <row r="433" spans="1:26" ht="15.75" customHeight="1" x14ac:dyDescent="0.3">
      <c r="A433" s="125"/>
      <c r="B433" s="125"/>
      <c r="C433" s="125"/>
      <c r="D433" s="125"/>
      <c r="E433" s="125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</row>
    <row r="434" spans="1:26" ht="15.75" customHeight="1" x14ac:dyDescent="0.3">
      <c r="A434" s="125"/>
      <c r="B434" s="125"/>
      <c r="C434" s="125"/>
      <c r="D434" s="125"/>
      <c r="E434" s="125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</row>
    <row r="435" spans="1:26" ht="15.75" customHeight="1" x14ac:dyDescent="0.3">
      <c r="A435" s="125"/>
      <c r="B435" s="125"/>
      <c r="C435" s="125"/>
      <c r="D435" s="125"/>
      <c r="E435" s="125"/>
      <c r="F435" s="125"/>
      <c r="G435" s="125"/>
      <c r="H435" s="125"/>
      <c r="I435" s="125"/>
      <c r="J435" s="125"/>
      <c r="K435" s="125"/>
      <c r="L435" s="125"/>
      <c r="M435" s="125"/>
      <c r="N435" s="125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</row>
    <row r="436" spans="1:26" ht="15.75" customHeight="1" x14ac:dyDescent="0.3">
      <c r="A436" s="125"/>
      <c r="B436" s="125"/>
      <c r="C436" s="125"/>
      <c r="D436" s="125"/>
      <c r="E436" s="125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</row>
    <row r="437" spans="1:26" ht="15.75" customHeight="1" x14ac:dyDescent="0.3">
      <c r="A437" s="125"/>
      <c r="B437" s="125"/>
      <c r="C437" s="125"/>
      <c r="D437" s="125"/>
      <c r="E437" s="125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</row>
    <row r="438" spans="1:26" ht="15.75" customHeight="1" x14ac:dyDescent="0.3">
      <c r="A438" s="125"/>
      <c r="B438" s="125"/>
      <c r="C438" s="125"/>
      <c r="D438" s="125"/>
      <c r="E438" s="125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</row>
    <row r="439" spans="1:26" ht="15.75" customHeight="1" x14ac:dyDescent="0.3">
      <c r="A439" s="125"/>
      <c r="B439" s="125"/>
      <c r="C439" s="125"/>
      <c r="D439" s="125"/>
      <c r="E439" s="125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</row>
    <row r="440" spans="1:26" ht="15.75" customHeight="1" x14ac:dyDescent="0.3">
      <c r="A440" s="125"/>
      <c r="B440" s="125"/>
      <c r="C440" s="125"/>
      <c r="D440" s="125"/>
      <c r="E440" s="125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</row>
    <row r="441" spans="1:26" ht="15.75" customHeight="1" x14ac:dyDescent="0.3">
      <c r="A441" s="125"/>
      <c r="B441" s="125"/>
      <c r="C441" s="125"/>
      <c r="D441" s="125"/>
      <c r="E441" s="125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</row>
    <row r="442" spans="1:26" ht="15.75" customHeight="1" x14ac:dyDescent="0.3">
      <c r="A442" s="125"/>
      <c r="B442" s="125"/>
      <c r="C442" s="125"/>
      <c r="D442" s="125"/>
      <c r="E442" s="125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</row>
    <row r="443" spans="1:26" ht="15.75" customHeight="1" x14ac:dyDescent="0.3">
      <c r="A443" s="125"/>
      <c r="B443" s="125"/>
      <c r="C443" s="125"/>
      <c r="D443" s="125"/>
      <c r="E443" s="125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</row>
    <row r="444" spans="1:26" ht="15.75" customHeight="1" x14ac:dyDescent="0.3">
      <c r="A444" s="125"/>
      <c r="B444" s="125"/>
      <c r="C444" s="125"/>
      <c r="D444" s="125"/>
      <c r="E444" s="125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</row>
    <row r="445" spans="1:26" ht="15.75" customHeight="1" x14ac:dyDescent="0.3">
      <c r="A445" s="125"/>
      <c r="B445" s="125"/>
      <c r="C445" s="125"/>
      <c r="D445" s="125"/>
      <c r="E445" s="125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</row>
    <row r="446" spans="1:26" ht="15.75" customHeight="1" x14ac:dyDescent="0.3">
      <c r="A446" s="125"/>
      <c r="B446" s="125"/>
      <c r="C446" s="125"/>
      <c r="D446" s="125"/>
      <c r="E446" s="125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</row>
    <row r="447" spans="1:26" ht="15.75" customHeight="1" x14ac:dyDescent="0.3">
      <c r="A447" s="125"/>
      <c r="B447" s="125"/>
      <c r="C447" s="125"/>
      <c r="D447" s="125"/>
      <c r="E447" s="125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</row>
    <row r="448" spans="1:26" ht="15.75" customHeight="1" x14ac:dyDescent="0.3">
      <c r="A448" s="125"/>
      <c r="B448" s="125"/>
      <c r="C448" s="125"/>
      <c r="D448" s="125"/>
      <c r="E448" s="125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</row>
    <row r="449" spans="1:26" ht="15.75" customHeight="1" x14ac:dyDescent="0.3">
      <c r="A449" s="125"/>
      <c r="B449" s="125"/>
      <c r="C449" s="125"/>
      <c r="D449" s="125"/>
      <c r="E449" s="125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</row>
    <row r="450" spans="1:26" ht="15.75" customHeight="1" x14ac:dyDescent="0.3">
      <c r="A450" s="125"/>
      <c r="B450" s="125"/>
      <c r="C450" s="125"/>
      <c r="D450" s="125"/>
      <c r="E450" s="125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</row>
    <row r="451" spans="1:26" ht="15.75" customHeight="1" x14ac:dyDescent="0.3">
      <c r="A451" s="125"/>
      <c r="B451" s="125"/>
      <c r="C451" s="125"/>
      <c r="D451" s="125"/>
      <c r="E451" s="125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</row>
    <row r="452" spans="1:26" ht="15.75" customHeight="1" x14ac:dyDescent="0.3">
      <c r="A452" s="125"/>
      <c r="B452" s="125"/>
      <c r="C452" s="125"/>
      <c r="D452" s="125"/>
      <c r="E452" s="125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</row>
    <row r="453" spans="1:26" ht="15.75" customHeight="1" x14ac:dyDescent="0.3">
      <c r="A453" s="125"/>
      <c r="B453" s="125"/>
      <c r="C453" s="125"/>
      <c r="D453" s="125"/>
      <c r="E453" s="125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</row>
    <row r="454" spans="1:26" ht="15.75" customHeight="1" x14ac:dyDescent="0.3">
      <c r="A454" s="125"/>
      <c r="B454" s="125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</row>
    <row r="455" spans="1:26" ht="15.75" customHeight="1" x14ac:dyDescent="0.3">
      <c r="A455" s="125"/>
      <c r="B455" s="125"/>
      <c r="C455" s="125"/>
      <c r="D455" s="125"/>
      <c r="E455" s="125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</row>
    <row r="456" spans="1:26" ht="15.75" customHeight="1" x14ac:dyDescent="0.3">
      <c r="A456" s="125"/>
      <c r="B456" s="125"/>
      <c r="C456" s="125"/>
      <c r="D456" s="125"/>
      <c r="E456" s="125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</row>
    <row r="457" spans="1:26" ht="15.75" customHeight="1" x14ac:dyDescent="0.3">
      <c r="A457" s="125"/>
      <c r="B457" s="125"/>
      <c r="C457" s="125"/>
      <c r="D457" s="125"/>
      <c r="E457" s="125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</row>
    <row r="458" spans="1:26" ht="15.75" customHeight="1" x14ac:dyDescent="0.3">
      <c r="A458" s="125"/>
      <c r="B458" s="125"/>
      <c r="C458" s="125"/>
      <c r="D458" s="125"/>
      <c r="E458" s="125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</row>
    <row r="459" spans="1:26" ht="15.75" customHeight="1" x14ac:dyDescent="0.3">
      <c r="A459" s="125"/>
      <c r="B459" s="125"/>
      <c r="C459" s="125"/>
      <c r="D459" s="125"/>
      <c r="E459" s="125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</row>
    <row r="460" spans="1:26" ht="15.75" customHeight="1" x14ac:dyDescent="0.3">
      <c r="A460" s="125"/>
      <c r="B460" s="125"/>
      <c r="C460" s="125"/>
      <c r="D460" s="125"/>
      <c r="E460" s="125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</row>
    <row r="461" spans="1:26" ht="15.75" customHeight="1" x14ac:dyDescent="0.3">
      <c r="A461" s="125"/>
      <c r="B461" s="125"/>
      <c r="C461" s="125"/>
      <c r="D461" s="125"/>
      <c r="E461" s="125"/>
      <c r="F461" s="125"/>
      <c r="G461" s="125"/>
      <c r="H461" s="125"/>
      <c r="I461" s="125"/>
      <c r="J461" s="125"/>
      <c r="K461" s="125"/>
      <c r="L461" s="125"/>
      <c r="M461" s="125"/>
      <c r="N461" s="125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</row>
    <row r="462" spans="1:26" ht="15.75" customHeight="1" x14ac:dyDescent="0.3">
      <c r="A462" s="125"/>
      <c r="B462" s="125"/>
      <c r="C462" s="125"/>
      <c r="D462" s="125"/>
      <c r="E462" s="125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  <c r="Z462" s="125"/>
    </row>
    <row r="463" spans="1:26" ht="15.75" customHeight="1" x14ac:dyDescent="0.3">
      <c r="A463" s="125"/>
      <c r="B463" s="125"/>
      <c r="C463" s="125"/>
      <c r="D463" s="125"/>
      <c r="E463" s="125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</row>
    <row r="464" spans="1:26" ht="15.75" customHeight="1" x14ac:dyDescent="0.3">
      <c r="A464" s="125"/>
      <c r="B464" s="125"/>
      <c r="C464" s="125"/>
      <c r="D464" s="125"/>
      <c r="E464" s="125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</row>
    <row r="465" spans="1:26" ht="15.75" customHeight="1" x14ac:dyDescent="0.3">
      <c r="A465" s="125"/>
      <c r="B465" s="125"/>
      <c r="C465" s="125"/>
      <c r="D465" s="125"/>
      <c r="E465" s="125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</row>
    <row r="466" spans="1:26" ht="15.75" customHeight="1" x14ac:dyDescent="0.3">
      <c r="A466" s="125"/>
      <c r="B466" s="125"/>
      <c r="C466" s="125"/>
      <c r="D466" s="125"/>
      <c r="E466" s="125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</row>
    <row r="467" spans="1:26" ht="15.75" customHeight="1" x14ac:dyDescent="0.3">
      <c r="A467" s="125"/>
      <c r="B467" s="125"/>
      <c r="C467" s="125"/>
      <c r="D467" s="125"/>
      <c r="E467" s="125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</row>
    <row r="468" spans="1:26" ht="15.75" customHeight="1" x14ac:dyDescent="0.3">
      <c r="A468" s="125"/>
      <c r="B468" s="125"/>
      <c r="C468" s="125"/>
      <c r="D468" s="125"/>
      <c r="E468" s="125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</row>
    <row r="469" spans="1:26" ht="15.75" customHeight="1" x14ac:dyDescent="0.3">
      <c r="A469" s="125"/>
      <c r="B469" s="125"/>
      <c r="C469" s="125"/>
      <c r="D469" s="125"/>
      <c r="E469" s="125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</row>
    <row r="470" spans="1:26" ht="15.75" customHeight="1" x14ac:dyDescent="0.3">
      <c r="A470" s="125"/>
      <c r="B470" s="125"/>
      <c r="C470" s="125"/>
      <c r="D470" s="125"/>
      <c r="E470" s="125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</row>
    <row r="471" spans="1:26" ht="15.75" customHeight="1" x14ac:dyDescent="0.3">
      <c r="A471" s="125"/>
      <c r="B471" s="125"/>
      <c r="C471" s="125"/>
      <c r="D471" s="125"/>
      <c r="E471" s="125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</row>
    <row r="472" spans="1:26" ht="15.75" customHeight="1" x14ac:dyDescent="0.3">
      <c r="A472" s="125"/>
      <c r="B472" s="125"/>
      <c r="C472" s="125"/>
      <c r="D472" s="125"/>
      <c r="E472" s="125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</row>
    <row r="473" spans="1:26" ht="15.75" customHeight="1" x14ac:dyDescent="0.3">
      <c r="A473" s="125"/>
      <c r="B473" s="125"/>
      <c r="C473" s="125"/>
      <c r="D473" s="125"/>
      <c r="E473" s="125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</row>
    <row r="474" spans="1:26" ht="15.75" customHeight="1" x14ac:dyDescent="0.3">
      <c r="A474" s="125"/>
      <c r="B474" s="125"/>
      <c r="C474" s="125"/>
      <c r="D474" s="125"/>
      <c r="E474" s="125"/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</row>
    <row r="475" spans="1:26" ht="15.75" customHeight="1" x14ac:dyDescent="0.3">
      <c r="A475" s="125"/>
      <c r="B475" s="125"/>
      <c r="C475" s="125"/>
      <c r="D475" s="125"/>
      <c r="E475" s="125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</row>
    <row r="476" spans="1:26" ht="15.75" customHeight="1" x14ac:dyDescent="0.3">
      <c r="A476" s="125"/>
      <c r="B476" s="125"/>
      <c r="C476" s="125"/>
      <c r="D476" s="125"/>
      <c r="E476" s="125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</row>
    <row r="477" spans="1:26" ht="15.75" customHeight="1" x14ac:dyDescent="0.3">
      <c r="A477" s="125"/>
      <c r="B477" s="125"/>
      <c r="C477" s="125"/>
      <c r="D477" s="125"/>
      <c r="E477" s="125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</row>
    <row r="478" spans="1:26" ht="15.75" customHeight="1" x14ac:dyDescent="0.3">
      <c r="A478" s="125"/>
      <c r="B478" s="125"/>
      <c r="C478" s="125"/>
      <c r="D478" s="125"/>
      <c r="E478" s="125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</row>
    <row r="479" spans="1:26" ht="15.75" customHeight="1" x14ac:dyDescent="0.3">
      <c r="A479" s="125"/>
      <c r="B479" s="125"/>
      <c r="C479" s="125"/>
      <c r="D479" s="125"/>
      <c r="E479" s="125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</row>
    <row r="480" spans="1:26" ht="15.75" customHeight="1" x14ac:dyDescent="0.3">
      <c r="A480" s="125"/>
      <c r="B480" s="125"/>
      <c r="C480" s="125"/>
      <c r="D480" s="125"/>
      <c r="E480" s="125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</row>
    <row r="481" spans="1:26" ht="15.75" customHeight="1" x14ac:dyDescent="0.3">
      <c r="A481" s="125"/>
      <c r="B481" s="125"/>
      <c r="C481" s="125"/>
      <c r="D481" s="125"/>
      <c r="E481" s="125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</row>
    <row r="482" spans="1:26" ht="15.75" customHeight="1" x14ac:dyDescent="0.3">
      <c r="A482" s="125"/>
      <c r="B482" s="125"/>
      <c r="C482" s="125"/>
      <c r="D482" s="125"/>
      <c r="E482" s="125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</row>
    <row r="483" spans="1:26" ht="15.75" customHeight="1" x14ac:dyDescent="0.3">
      <c r="A483" s="125"/>
      <c r="B483" s="125"/>
      <c r="C483" s="125"/>
      <c r="D483" s="125"/>
      <c r="E483" s="125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</row>
    <row r="484" spans="1:26" ht="15.75" customHeight="1" x14ac:dyDescent="0.3">
      <c r="A484" s="125"/>
      <c r="B484" s="125"/>
      <c r="C484" s="125"/>
      <c r="D484" s="125"/>
      <c r="E484" s="125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</row>
    <row r="485" spans="1:26" ht="15.75" customHeight="1" x14ac:dyDescent="0.3">
      <c r="A485" s="125"/>
      <c r="B485" s="125"/>
      <c r="C485" s="125"/>
      <c r="D485" s="125"/>
      <c r="E485" s="125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</row>
    <row r="486" spans="1:26" ht="15.75" customHeight="1" x14ac:dyDescent="0.3">
      <c r="A486" s="125"/>
      <c r="B486" s="125"/>
      <c r="C486" s="125"/>
      <c r="D486" s="125"/>
      <c r="E486" s="125"/>
      <c r="F486" s="125"/>
      <c r="G486" s="125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  <c r="Z486" s="125"/>
    </row>
    <row r="487" spans="1:26" ht="15.75" customHeight="1" x14ac:dyDescent="0.3">
      <c r="A487" s="125"/>
      <c r="B487" s="125"/>
      <c r="C487" s="125"/>
      <c r="D487" s="125"/>
      <c r="E487" s="125"/>
      <c r="F487" s="125"/>
      <c r="G487" s="125"/>
      <c r="H487" s="125"/>
      <c r="I487" s="125"/>
      <c r="J487" s="125"/>
      <c r="K487" s="125"/>
      <c r="L487" s="125"/>
      <c r="M487" s="125"/>
      <c r="N487" s="125"/>
      <c r="O487" s="125"/>
      <c r="P487" s="125"/>
      <c r="Q487" s="125"/>
      <c r="R487" s="125"/>
      <c r="S487" s="125"/>
      <c r="T487" s="125"/>
      <c r="U487" s="125"/>
      <c r="V487" s="125"/>
      <c r="W487" s="125"/>
      <c r="X487" s="125"/>
      <c r="Y487" s="125"/>
      <c r="Z487" s="125"/>
    </row>
    <row r="488" spans="1:26" ht="15.75" customHeight="1" x14ac:dyDescent="0.3">
      <c r="A488" s="125"/>
      <c r="B488" s="125"/>
      <c r="C488" s="125"/>
      <c r="D488" s="125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125"/>
    </row>
    <row r="489" spans="1:26" ht="15.75" customHeight="1" x14ac:dyDescent="0.3">
      <c r="A489" s="125"/>
      <c r="B489" s="125"/>
      <c r="C489" s="125"/>
      <c r="D489" s="125"/>
      <c r="E489" s="125"/>
      <c r="F489" s="125"/>
      <c r="G489" s="125"/>
      <c r="H489" s="125"/>
      <c r="I489" s="125"/>
      <c r="J489" s="125"/>
      <c r="K489" s="125"/>
      <c r="L489" s="125"/>
      <c r="M489" s="125"/>
      <c r="N489" s="125"/>
      <c r="O489" s="125"/>
      <c r="P489" s="125"/>
      <c r="Q489" s="125"/>
      <c r="R489" s="125"/>
      <c r="S489" s="125"/>
      <c r="T489" s="125"/>
      <c r="U489" s="125"/>
      <c r="V489" s="125"/>
      <c r="W489" s="125"/>
      <c r="X489" s="125"/>
      <c r="Y489" s="125"/>
      <c r="Z489" s="125"/>
    </row>
    <row r="490" spans="1:26" ht="15.75" customHeight="1" x14ac:dyDescent="0.3">
      <c r="A490" s="125"/>
      <c r="B490" s="125"/>
      <c r="C490" s="125"/>
      <c r="D490" s="125"/>
      <c r="E490" s="125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  <c r="Z490" s="125"/>
    </row>
    <row r="491" spans="1:26" ht="15.75" customHeight="1" x14ac:dyDescent="0.3">
      <c r="A491" s="125"/>
      <c r="B491" s="125"/>
      <c r="C491" s="125"/>
      <c r="D491" s="125"/>
      <c r="E491" s="125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</row>
    <row r="492" spans="1:26" ht="15.75" customHeight="1" x14ac:dyDescent="0.3">
      <c r="A492" s="125"/>
      <c r="B492" s="125"/>
      <c r="C492" s="125"/>
      <c r="D492" s="125"/>
      <c r="E492" s="125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</row>
    <row r="493" spans="1:26" ht="15.75" customHeight="1" x14ac:dyDescent="0.3">
      <c r="A493" s="125"/>
      <c r="B493" s="125"/>
      <c r="C493" s="125"/>
      <c r="D493" s="125"/>
      <c r="E493" s="125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</row>
    <row r="494" spans="1:26" ht="15.75" customHeight="1" x14ac:dyDescent="0.3">
      <c r="A494" s="125"/>
      <c r="B494" s="125"/>
      <c r="C494" s="125"/>
      <c r="D494" s="125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</row>
    <row r="495" spans="1:26" ht="15.75" customHeight="1" x14ac:dyDescent="0.3">
      <c r="A495" s="125"/>
      <c r="B495" s="125"/>
      <c r="C495" s="125"/>
      <c r="D495" s="125"/>
      <c r="E495" s="125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</row>
    <row r="496" spans="1:26" ht="15.75" customHeight="1" x14ac:dyDescent="0.3">
      <c r="A496" s="125"/>
      <c r="B496" s="125"/>
      <c r="C496" s="125"/>
      <c r="D496" s="125"/>
      <c r="E496" s="125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</row>
    <row r="497" spans="1:26" ht="15.75" customHeight="1" x14ac:dyDescent="0.3">
      <c r="A497" s="125"/>
      <c r="B497" s="125"/>
      <c r="C497" s="125"/>
      <c r="D497" s="125"/>
      <c r="E497" s="125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</row>
    <row r="498" spans="1:26" ht="15.75" customHeight="1" x14ac:dyDescent="0.3">
      <c r="A498" s="125"/>
      <c r="B498" s="125"/>
      <c r="C498" s="125"/>
      <c r="D498" s="125"/>
      <c r="E498" s="125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</row>
    <row r="499" spans="1:26" ht="15.75" customHeight="1" x14ac:dyDescent="0.3">
      <c r="A499" s="125"/>
      <c r="B499" s="125"/>
      <c r="C499" s="125"/>
      <c r="D499" s="125"/>
      <c r="E499" s="125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</row>
    <row r="500" spans="1:26" ht="15.75" customHeight="1" x14ac:dyDescent="0.3">
      <c r="A500" s="125"/>
      <c r="B500" s="125"/>
      <c r="C500" s="125"/>
      <c r="D500" s="125"/>
      <c r="E500" s="125"/>
      <c r="F500" s="125"/>
      <c r="G500" s="125"/>
      <c r="H500" s="125"/>
      <c r="I500" s="125"/>
      <c r="J500" s="125"/>
      <c r="K500" s="125"/>
      <c r="L500" s="125"/>
      <c r="M500" s="125"/>
      <c r="N500" s="125"/>
      <c r="O500" s="125"/>
      <c r="P500" s="125"/>
      <c r="Q500" s="125"/>
      <c r="R500" s="125"/>
      <c r="S500" s="125"/>
      <c r="T500" s="125"/>
      <c r="U500" s="125"/>
      <c r="V500" s="125"/>
      <c r="W500" s="125"/>
      <c r="X500" s="125"/>
      <c r="Y500" s="125"/>
      <c r="Z500" s="125"/>
    </row>
    <row r="501" spans="1:26" ht="15.75" customHeight="1" x14ac:dyDescent="0.3">
      <c r="A501" s="125"/>
      <c r="B501" s="125"/>
      <c r="C501" s="125"/>
      <c r="D501" s="125"/>
      <c r="E501" s="125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</row>
    <row r="502" spans="1:26" ht="15.75" customHeight="1" x14ac:dyDescent="0.3">
      <c r="A502" s="125"/>
      <c r="B502" s="125"/>
      <c r="C502" s="125"/>
      <c r="D502" s="125"/>
      <c r="E502" s="125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</row>
    <row r="503" spans="1:26" ht="15.75" customHeight="1" x14ac:dyDescent="0.3">
      <c r="A503" s="125"/>
      <c r="B503" s="125"/>
      <c r="C503" s="125"/>
      <c r="D503" s="125"/>
      <c r="E503" s="125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</row>
    <row r="504" spans="1:26" ht="15.75" customHeight="1" x14ac:dyDescent="0.3">
      <c r="A504" s="125"/>
      <c r="B504" s="125"/>
      <c r="C504" s="125"/>
      <c r="D504" s="125"/>
      <c r="E504" s="125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</row>
    <row r="505" spans="1:26" ht="15.75" customHeight="1" x14ac:dyDescent="0.3">
      <c r="A505" s="125"/>
      <c r="B505" s="125"/>
      <c r="C505" s="125"/>
      <c r="D505" s="125"/>
      <c r="E505" s="125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</row>
    <row r="506" spans="1:26" ht="15.75" customHeight="1" x14ac:dyDescent="0.3">
      <c r="A506" s="125"/>
      <c r="B506" s="125"/>
      <c r="C506" s="125"/>
      <c r="D506" s="125"/>
      <c r="E506" s="125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</row>
    <row r="507" spans="1:26" ht="15.75" customHeight="1" x14ac:dyDescent="0.3">
      <c r="A507" s="125"/>
      <c r="B507" s="125"/>
      <c r="C507" s="125"/>
      <c r="D507" s="125"/>
      <c r="E507" s="125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</row>
    <row r="508" spans="1:26" ht="15.75" customHeight="1" x14ac:dyDescent="0.3">
      <c r="A508" s="125"/>
      <c r="B508" s="125"/>
      <c r="C508" s="125"/>
      <c r="D508" s="125"/>
      <c r="E508" s="125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</row>
    <row r="509" spans="1:26" ht="15.75" customHeight="1" x14ac:dyDescent="0.3">
      <c r="A509" s="125"/>
      <c r="B509" s="125"/>
      <c r="C509" s="125"/>
      <c r="D509" s="125"/>
      <c r="E509" s="125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</row>
    <row r="510" spans="1:26" ht="15.75" customHeight="1" x14ac:dyDescent="0.3">
      <c r="A510" s="125"/>
      <c r="B510" s="125"/>
      <c r="C510" s="125"/>
      <c r="D510" s="125"/>
      <c r="E510" s="125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</row>
    <row r="511" spans="1:26" ht="15.75" customHeight="1" x14ac:dyDescent="0.3">
      <c r="A511" s="125"/>
      <c r="B511" s="125"/>
      <c r="C511" s="125"/>
      <c r="D511" s="125"/>
      <c r="E511" s="125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</row>
    <row r="512" spans="1:26" ht="15.75" customHeight="1" x14ac:dyDescent="0.3">
      <c r="A512" s="125"/>
      <c r="B512" s="125"/>
      <c r="C512" s="125"/>
      <c r="D512" s="125"/>
      <c r="E512" s="125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</row>
    <row r="513" spans="1:26" ht="15.75" customHeight="1" x14ac:dyDescent="0.3">
      <c r="A513" s="125"/>
      <c r="B513" s="125"/>
      <c r="C513" s="125"/>
      <c r="D513" s="125"/>
      <c r="E513" s="125"/>
      <c r="F513" s="125"/>
      <c r="G513" s="125"/>
      <c r="H513" s="125"/>
      <c r="I513" s="125"/>
      <c r="J513" s="125"/>
      <c r="K513" s="125"/>
      <c r="L513" s="125"/>
      <c r="M513" s="125"/>
      <c r="N513" s="125"/>
      <c r="O513" s="125"/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</row>
    <row r="514" spans="1:26" ht="15.75" customHeight="1" x14ac:dyDescent="0.3">
      <c r="A514" s="125"/>
      <c r="B514" s="125"/>
      <c r="C514" s="125"/>
      <c r="D514" s="125"/>
      <c r="E514" s="125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</row>
    <row r="515" spans="1:26" ht="15.75" customHeight="1" x14ac:dyDescent="0.3">
      <c r="A515" s="125"/>
      <c r="B515" s="125"/>
      <c r="C515" s="125"/>
      <c r="D515" s="125"/>
      <c r="E515" s="125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</row>
    <row r="516" spans="1:26" ht="15.75" customHeight="1" x14ac:dyDescent="0.3">
      <c r="A516" s="125"/>
      <c r="B516" s="125"/>
      <c r="C516" s="125"/>
      <c r="D516" s="125"/>
      <c r="E516" s="125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</row>
    <row r="517" spans="1:26" ht="15.75" customHeight="1" x14ac:dyDescent="0.3">
      <c r="A517" s="125"/>
      <c r="B517" s="125"/>
      <c r="C517" s="125"/>
      <c r="D517" s="125"/>
      <c r="E517" s="125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</row>
    <row r="518" spans="1:26" ht="15.75" customHeight="1" x14ac:dyDescent="0.3">
      <c r="A518" s="125"/>
      <c r="B518" s="125"/>
      <c r="C518" s="125"/>
      <c r="D518" s="125"/>
      <c r="E518" s="125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</row>
    <row r="519" spans="1:26" ht="15.75" customHeight="1" x14ac:dyDescent="0.3">
      <c r="A519" s="125"/>
      <c r="B519" s="125"/>
      <c r="C519" s="125"/>
      <c r="D519" s="125"/>
      <c r="E519" s="125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</row>
    <row r="520" spans="1:26" ht="15.75" customHeight="1" x14ac:dyDescent="0.3">
      <c r="A520" s="125"/>
      <c r="B520" s="125"/>
      <c r="C520" s="125"/>
      <c r="D520" s="125"/>
      <c r="E520" s="125"/>
      <c r="F520" s="125"/>
      <c r="G520" s="125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</row>
    <row r="521" spans="1:26" ht="15.75" customHeight="1" x14ac:dyDescent="0.3">
      <c r="A521" s="125"/>
      <c r="B521" s="125"/>
      <c r="C521" s="125"/>
      <c r="D521" s="125"/>
      <c r="E521" s="125"/>
      <c r="F521" s="125"/>
      <c r="G521" s="125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</row>
    <row r="522" spans="1:26" ht="15.75" customHeight="1" x14ac:dyDescent="0.3">
      <c r="A522" s="125"/>
      <c r="B522" s="125"/>
      <c r="C522" s="125"/>
      <c r="D522" s="125"/>
      <c r="E522" s="125"/>
      <c r="F522" s="125"/>
      <c r="G522" s="125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</row>
    <row r="523" spans="1:26" ht="15.75" customHeight="1" x14ac:dyDescent="0.3">
      <c r="A523" s="125"/>
      <c r="B523" s="125"/>
      <c r="C523" s="125"/>
      <c r="D523" s="125"/>
      <c r="E523" s="125"/>
      <c r="F523" s="125"/>
      <c r="G523" s="125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</row>
    <row r="524" spans="1:26" ht="15.75" customHeight="1" x14ac:dyDescent="0.3">
      <c r="A524" s="125"/>
      <c r="B524" s="125"/>
      <c r="C524" s="125"/>
      <c r="D524" s="125"/>
      <c r="E524" s="125"/>
      <c r="F524" s="125"/>
      <c r="G524" s="125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</row>
    <row r="525" spans="1:26" ht="15.75" customHeight="1" x14ac:dyDescent="0.3">
      <c r="A525" s="125"/>
      <c r="B525" s="125"/>
      <c r="C525" s="125"/>
      <c r="D525" s="125"/>
      <c r="E525" s="125"/>
      <c r="F525" s="125"/>
      <c r="G525" s="125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  <c r="Z525" s="125"/>
    </row>
    <row r="526" spans="1:26" ht="15.75" customHeight="1" x14ac:dyDescent="0.3">
      <c r="A526" s="125"/>
      <c r="B526" s="125"/>
      <c r="C526" s="125"/>
      <c r="D526" s="125"/>
      <c r="E526" s="125"/>
      <c r="F526" s="125"/>
      <c r="G526" s="125"/>
      <c r="H526" s="125"/>
      <c r="I526" s="125"/>
      <c r="J526" s="125"/>
      <c r="K526" s="125"/>
      <c r="L526" s="125"/>
      <c r="M526" s="125"/>
      <c r="N526" s="125"/>
      <c r="O526" s="125"/>
      <c r="P526" s="125"/>
      <c r="Q526" s="125"/>
      <c r="R526" s="125"/>
      <c r="S526" s="125"/>
      <c r="T526" s="125"/>
      <c r="U526" s="125"/>
      <c r="V526" s="125"/>
      <c r="W526" s="125"/>
      <c r="X526" s="125"/>
      <c r="Y526" s="125"/>
      <c r="Z526" s="125"/>
    </row>
    <row r="527" spans="1:26" ht="15.75" customHeight="1" x14ac:dyDescent="0.3">
      <c r="A527" s="125"/>
      <c r="B527" s="125"/>
      <c r="C527" s="125"/>
      <c r="D527" s="125"/>
      <c r="E527" s="125"/>
      <c r="F527" s="125"/>
      <c r="G527" s="125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</row>
    <row r="528" spans="1:26" ht="15.75" customHeight="1" x14ac:dyDescent="0.3">
      <c r="A528" s="125"/>
      <c r="B528" s="125"/>
      <c r="C528" s="125"/>
      <c r="D528" s="125"/>
      <c r="E528" s="125"/>
      <c r="F528" s="125"/>
      <c r="G528" s="125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</row>
    <row r="529" spans="1:26" ht="15.75" customHeight="1" x14ac:dyDescent="0.3">
      <c r="A529" s="125"/>
      <c r="B529" s="125"/>
      <c r="C529" s="125"/>
      <c r="D529" s="125"/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</row>
    <row r="530" spans="1:26" ht="15.75" customHeight="1" x14ac:dyDescent="0.3">
      <c r="A530" s="125"/>
      <c r="B530" s="125"/>
      <c r="C530" s="125"/>
      <c r="D530" s="125"/>
      <c r="E530" s="125"/>
      <c r="F530" s="125"/>
      <c r="G530" s="125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</row>
    <row r="531" spans="1:26" ht="15.75" customHeight="1" x14ac:dyDescent="0.3">
      <c r="A531" s="125"/>
      <c r="B531" s="125"/>
      <c r="C531" s="125"/>
      <c r="D531" s="125"/>
      <c r="E531" s="125"/>
      <c r="F531" s="125"/>
      <c r="G531" s="125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</row>
    <row r="532" spans="1:26" ht="15.75" customHeight="1" x14ac:dyDescent="0.3">
      <c r="A532" s="125"/>
      <c r="B532" s="125"/>
      <c r="C532" s="125"/>
      <c r="D532" s="125"/>
      <c r="E532" s="125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</row>
    <row r="533" spans="1:26" ht="15.75" customHeight="1" x14ac:dyDescent="0.3">
      <c r="A533" s="125"/>
      <c r="B533" s="125"/>
      <c r="C533" s="125"/>
      <c r="D533" s="125"/>
      <c r="E533" s="125"/>
      <c r="F533" s="125"/>
      <c r="G533" s="125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</row>
    <row r="534" spans="1:26" ht="15.75" customHeight="1" x14ac:dyDescent="0.3">
      <c r="A534" s="125"/>
      <c r="B534" s="125"/>
      <c r="C534" s="125"/>
      <c r="D534" s="125"/>
      <c r="E534" s="125"/>
      <c r="F534" s="125"/>
      <c r="G534" s="125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</row>
    <row r="535" spans="1:26" ht="15.75" customHeight="1" x14ac:dyDescent="0.3">
      <c r="A535" s="125"/>
      <c r="B535" s="125"/>
      <c r="C535" s="125"/>
      <c r="D535" s="125"/>
      <c r="E535" s="125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</row>
    <row r="536" spans="1:26" ht="15.75" customHeight="1" x14ac:dyDescent="0.3">
      <c r="A536" s="125"/>
      <c r="B536" s="125"/>
      <c r="C536" s="125"/>
      <c r="D536" s="125"/>
      <c r="E536" s="125"/>
      <c r="F536" s="125"/>
      <c r="G536" s="125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</row>
    <row r="537" spans="1:26" ht="15.75" customHeight="1" x14ac:dyDescent="0.3">
      <c r="A537" s="125"/>
      <c r="B537" s="125"/>
      <c r="C537" s="125"/>
      <c r="D537" s="125"/>
      <c r="E537" s="125"/>
      <c r="F537" s="125"/>
      <c r="G537" s="125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</row>
    <row r="538" spans="1:26" ht="15.75" customHeight="1" x14ac:dyDescent="0.3">
      <c r="A538" s="125"/>
      <c r="B538" s="125"/>
      <c r="C538" s="125"/>
      <c r="D538" s="125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</row>
    <row r="539" spans="1:26" ht="15.75" customHeight="1" x14ac:dyDescent="0.3">
      <c r="A539" s="125"/>
      <c r="B539" s="125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</row>
    <row r="540" spans="1:26" ht="15.75" customHeight="1" x14ac:dyDescent="0.3">
      <c r="A540" s="125"/>
      <c r="B540" s="125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</row>
    <row r="541" spans="1:26" ht="15.75" customHeight="1" x14ac:dyDescent="0.3">
      <c r="A541" s="125"/>
      <c r="B541" s="125"/>
      <c r="C541" s="125"/>
      <c r="D541" s="125"/>
      <c r="E541" s="125"/>
      <c r="F541" s="125"/>
      <c r="G541" s="125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  <c r="Z541" s="125"/>
    </row>
    <row r="542" spans="1:26" ht="15.75" customHeight="1" x14ac:dyDescent="0.3">
      <c r="A542" s="125"/>
      <c r="B542" s="125"/>
      <c r="C542" s="125"/>
      <c r="D542" s="125"/>
      <c r="E542" s="125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</row>
    <row r="543" spans="1:26" ht="15.75" customHeight="1" x14ac:dyDescent="0.3">
      <c r="A543" s="125"/>
      <c r="B543" s="125"/>
      <c r="C543" s="125"/>
      <c r="D543" s="125"/>
      <c r="E543" s="125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</row>
    <row r="544" spans="1:26" ht="15.75" customHeight="1" x14ac:dyDescent="0.3">
      <c r="A544" s="125"/>
      <c r="B544" s="125"/>
      <c r="C544" s="125"/>
      <c r="D544" s="125"/>
      <c r="E544" s="125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</row>
    <row r="545" spans="1:26" ht="15.75" customHeight="1" x14ac:dyDescent="0.3">
      <c r="A545" s="125"/>
      <c r="B545" s="125"/>
      <c r="C545" s="125"/>
      <c r="D545" s="125"/>
      <c r="E545" s="125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</row>
    <row r="546" spans="1:26" ht="15.75" customHeight="1" x14ac:dyDescent="0.3">
      <c r="A546" s="125"/>
      <c r="B546" s="125"/>
      <c r="C546" s="125"/>
      <c r="D546" s="125"/>
      <c r="E546" s="125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</row>
    <row r="547" spans="1:26" ht="15.75" customHeight="1" x14ac:dyDescent="0.3">
      <c r="A547" s="125"/>
      <c r="B547" s="125"/>
      <c r="C547" s="125"/>
      <c r="D547" s="125"/>
      <c r="E547" s="125"/>
      <c r="F547" s="125"/>
      <c r="G547" s="125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</row>
    <row r="548" spans="1:26" ht="15.75" customHeight="1" x14ac:dyDescent="0.3">
      <c r="A548" s="125"/>
      <c r="B548" s="125"/>
      <c r="C548" s="125"/>
      <c r="D548" s="125"/>
      <c r="E548" s="125"/>
      <c r="F548" s="125"/>
      <c r="G548" s="125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</row>
    <row r="549" spans="1:26" ht="15.75" customHeight="1" x14ac:dyDescent="0.3">
      <c r="A549" s="125"/>
      <c r="B549" s="125"/>
      <c r="C549" s="125"/>
      <c r="D549" s="125"/>
      <c r="E549" s="125"/>
      <c r="F549" s="125"/>
      <c r="G549" s="125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  <c r="Z549" s="125"/>
    </row>
    <row r="550" spans="1:26" ht="15.75" customHeight="1" x14ac:dyDescent="0.3">
      <c r="A550" s="125"/>
      <c r="B550" s="125"/>
      <c r="C550" s="125"/>
      <c r="D550" s="125"/>
      <c r="E550" s="125"/>
      <c r="F550" s="125"/>
      <c r="G550" s="125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</row>
    <row r="551" spans="1:26" ht="15.75" customHeight="1" x14ac:dyDescent="0.3">
      <c r="A551" s="125"/>
      <c r="B551" s="125"/>
      <c r="C551" s="125"/>
      <c r="D551" s="125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</row>
    <row r="552" spans="1:26" ht="15.75" customHeight="1" x14ac:dyDescent="0.3">
      <c r="A552" s="125"/>
      <c r="B552" s="125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</row>
    <row r="553" spans="1:26" ht="15.75" customHeight="1" x14ac:dyDescent="0.3">
      <c r="A553" s="125"/>
      <c r="B553" s="125"/>
      <c r="C553" s="125"/>
      <c r="D553" s="125"/>
      <c r="E553" s="125"/>
      <c r="F553" s="125"/>
      <c r="G553" s="125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</row>
    <row r="554" spans="1:26" ht="15.75" customHeight="1" x14ac:dyDescent="0.3">
      <c r="A554" s="125"/>
      <c r="B554" s="125"/>
      <c r="C554" s="125"/>
      <c r="D554" s="125"/>
      <c r="E554" s="125"/>
      <c r="F554" s="125"/>
      <c r="G554" s="125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</row>
    <row r="555" spans="1:26" ht="15.75" customHeight="1" x14ac:dyDescent="0.3">
      <c r="A555" s="125"/>
      <c r="B555" s="125"/>
      <c r="C555" s="125"/>
      <c r="D555" s="125"/>
      <c r="E555" s="125"/>
      <c r="F555" s="125"/>
      <c r="G555" s="125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</row>
    <row r="556" spans="1:26" ht="15.75" customHeight="1" x14ac:dyDescent="0.3">
      <c r="A556" s="125"/>
      <c r="B556" s="125"/>
      <c r="C556" s="125"/>
      <c r="D556" s="125"/>
      <c r="E556" s="125"/>
      <c r="F556" s="125"/>
      <c r="G556" s="125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</row>
    <row r="557" spans="1:26" ht="15.75" customHeight="1" x14ac:dyDescent="0.3">
      <c r="A557" s="125"/>
      <c r="B557" s="125"/>
      <c r="C557" s="125"/>
      <c r="D557" s="125"/>
      <c r="E557" s="125"/>
      <c r="F557" s="125"/>
      <c r="G557" s="125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</row>
    <row r="558" spans="1:26" ht="15.75" customHeight="1" x14ac:dyDescent="0.3">
      <c r="A558" s="125"/>
      <c r="B558" s="125"/>
      <c r="C558" s="125"/>
      <c r="D558" s="125"/>
      <c r="E558" s="125"/>
      <c r="F558" s="125"/>
      <c r="G558" s="125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</row>
    <row r="559" spans="1:26" ht="15.75" customHeight="1" x14ac:dyDescent="0.3">
      <c r="A559" s="125"/>
      <c r="B559" s="125"/>
      <c r="C559" s="125"/>
      <c r="D559" s="125"/>
      <c r="E559" s="125"/>
      <c r="F559" s="125"/>
      <c r="G559" s="125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  <c r="Z559" s="125"/>
    </row>
    <row r="560" spans="1:26" ht="15.75" customHeight="1" x14ac:dyDescent="0.3">
      <c r="A560" s="125"/>
      <c r="B560" s="125"/>
      <c r="C560" s="125"/>
      <c r="D560" s="125"/>
      <c r="E560" s="125"/>
      <c r="F560" s="125"/>
      <c r="G560" s="125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</row>
    <row r="561" spans="1:26" ht="15.75" customHeight="1" x14ac:dyDescent="0.3">
      <c r="A561" s="125"/>
      <c r="B561" s="125"/>
      <c r="C561" s="125"/>
      <c r="D561" s="125"/>
      <c r="E561" s="125"/>
      <c r="F561" s="125"/>
      <c r="G561" s="125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</row>
    <row r="562" spans="1:26" ht="15.75" customHeight="1" x14ac:dyDescent="0.3">
      <c r="A562" s="125"/>
      <c r="B562" s="125"/>
      <c r="C562" s="125"/>
      <c r="D562" s="125"/>
      <c r="E562" s="125"/>
      <c r="F562" s="125"/>
      <c r="G562" s="125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</row>
    <row r="563" spans="1:26" ht="15.75" customHeight="1" x14ac:dyDescent="0.3">
      <c r="A563" s="125"/>
      <c r="B563" s="125"/>
      <c r="C563" s="125"/>
      <c r="D563" s="125"/>
      <c r="E563" s="125"/>
      <c r="F563" s="125"/>
      <c r="G563" s="125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</row>
    <row r="564" spans="1:26" ht="15.75" customHeight="1" x14ac:dyDescent="0.3">
      <c r="A564" s="125"/>
      <c r="B564" s="125"/>
      <c r="C564" s="125"/>
      <c r="D564" s="125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125"/>
    </row>
    <row r="565" spans="1:26" ht="15.75" customHeight="1" x14ac:dyDescent="0.3">
      <c r="A565" s="125"/>
      <c r="B565" s="125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</row>
    <row r="566" spans="1:26" ht="15.75" customHeight="1" x14ac:dyDescent="0.3">
      <c r="A566" s="125"/>
      <c r="B566" s="125"/>
      <c r="C566" s="125"/>
      <c r="D566" s="125"/>
      <c r="E566" s="125"/>
      <c r="F566" s="125"/>
      <c r="G566" s="125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</row>
    <row r="567" spans="1:26" ht="15.75" customHeight="1" x14ac:dyDescent="0.3">
      <c r="A567" s="125"/>
      <c r="B567" s="125"/>
      <c r="C567" s="125"/>
      <c r="D567" s="125"/>
      <c r="E567" s="125"/>
      <c r="F567" s="125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</row>
    <row r="568" spans="1:26" ht="15.75" customHeight="1" x14ac:dyDescent="0.3">
      <c r="A568" s="125"/>
      <c r="B568" s="125"/>
      <c r="C568" s="125"/>
      <c r="D568" s="125"/>
      <c r="E568" s="125"/>
      <c r="F568" s="125"/>
      <c r="G568" s="125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</row>
    <row r="569" spans="1:26" ht="15.75" customHeight="1" x14ac:dyDescent="0.3">
      <c r="A569" s="125"/>
      <c r="B569" s="125"/>
      <c r="C569" s="125"/>
      <c r="D569" s="125"/>
      <c r="E569" s="125"/>
      <c r="F569" s="125"/>
      <c r="G569" s="125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  <c r="Z569" s="125"/>
    </row>
    <row r="570" spans="1:26" ht="15.75" customHeight="1" x14ac:dyDescent="0.3">
      <c r="A570" s="125"/>
      <c r="B570" s="125"/>
      <c r="C570" s="125"/>
      <c r="D570" s="125"/>
      <c r="E570" s="125"/>
      <c r="F570" s="125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/>
    </row>
    <row r="571" spans="1:26" ht="15.75" customHeight="1" x14ac:dyDescent="0.3">
      <c r="A571" s="125"/>
      <c r="B571" s="125"/>
      <c r="C571" s="125"/>
      <c r="D571" s="125"/>
      <c r="E571" s="125"/>
      <c r="F571" s="125"/>
      <c r="G571" s="125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</row>
    <row r="572" spans="1:26" ht="15.75" customHeight="1" x14ac:dyDescent="0.3">
      <c r="A572" s="125"/>
      <c r="B572" s="125"/>
      <c r="C572" s="125"/>
      <c r="D572" s="125"/>
      <c r="E572" s="125"/>
      <c r="F572" s="125"/>
      <c r="G572" s="125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</row>
    <row r="573" spans="1:26" ht="15.75" customHeight="1" x14ac:dyDescent="0.3">
      <c r="A573" s="125"/>
      <c r="B573" s="125"/>
      <c r="C573" s="125"/>
      <c r="D573" s="125"/>
      <c r="E573" s="125"/>
      <c r="F573" s="125"/>
      <c r="G573" s="125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</row>
    <row r="574" spans="1:26" ht="15.75" customHeight="1" x14ac:dyDescent="0.3">
      <c r="A574" s="125"/>
      <c r="B574" s="125"/>
      <c r="C574" s="125"/>
      <c r="D574" s="125"/>
      <c r="E574" s="125"/>
      <c r="F574" s="125"/>
      <c r="G574" s="125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</row>
    <row r="575" spans="1:26" ht="15.75" customHeight="1" x14ac:dyDescent="0.3">
      <c r="A575" s="125"/>
      <c r="B575" s="125"/>
      <c r="C575" s="125"/>
      <c r="D575" s="125"/>
      <c r="E575" s="125"/>
      <c r="F575" s="125"/>
      <c r="G575" s="125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</row>
    <row r="576" spans="1:26" ht="15.75" customHeight="1" x14ac:dyDescent="0.3">
      <c r="A576" s="125"/>
      <c r="B576" s="125"/>
      <c r="C576" s="125"/>
      <c r="D576" s="125"/>
      <c r="E576" s="125"/>
      <c r="F576" s="125"/>
      <c r="G576" s="125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</row>
    <row r="577" spans="1:26" ht="15.75" customHeight="1" x14ac:dyDescent="0.3">
      <c r="A577" s="125"/>
      <c r="B577" s="125"/>
      <c r="C577" s="125"/>
      <c r="D577" s="125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</row>
    <row r="578" spans="1:26" ht="15.75" customHeight="1" x14ac:dyDescent="0.3">
      <c r="A578" s="125"/>
      <c r="B578" s="125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</row>
    <row r="579" spans="1:26" ht="15.75" customHeight="1" x14ac:dyDescent="0.3">
      <c r="A579" s="125"/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</row>
    <row r="580" spans="1:26" ht="15.75" customHeight="1" x14ac:dyDescent="0.3">
      <c r="A580" s="125"/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</row>
    <row r="581" spans="1:26" ht="15.75" customHeight="1" x14ac:dyDescent="0.3">
      <c r="A581" s="125"/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</row>
    <row r="582" spans="1:26" ht="15.75" customHeight="1" x14ac:dyDescent="0.3">
      <c r="A582" s="125"/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</row>
    <row r="583" spans="1:26" ht="15.75" customHeight="1" x14ac:dyDescent="0.3">
      <c r="A583" s="125"/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</row>
    <row r="584" spans="1:26" ht="15.75" customHeight="1" x14ac:dyDescent="0.3">
      <c r="A584" s="125"/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</row>
    <row r="585" spans="1:26" ht="15.75" customHeight="1" x14ac:dyDescent="0.3">
      <c r="A585" s="125"/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</row>
    <row r="586" spans="1:26" ht="15.75" customHeight="1" x14ac:dyDescent="0.3">
      <c r="A586" s="125"/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</row>
    <row r="587" spans="1:26" ht="15.75" customHeight="1" x14ac:dyDescent="0.3">
      <c r="A587" s="125"/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</row>
    <row r="588" spans="1:26" ht="15.75" customHeight="1" x14ac:dyDescent="0.3">
      <c r="A588" s="125"/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</row>
    <row r="589" spans="1:26" ht="15.75" customHeight="1" x14ac:dyDescent="0.3">
      <c r="A589" s="125"/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</row>
    <row r="590" spans="1:26" ht="15.75" customHeight="1" x14ac:dyDescent="0.3">
      <c r="A590" s="125"/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</row>
    <row r="591" spans="1:26" ht="15.75" customHeight="1" x14ac:dyDescent="0.3">
      <c r="A591" s="125"/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</row>
    <row r="592" spans="1:26" ht="15.75" customHeight="1" x14ac:dyDescent="0.3">
      <c r="A592" s="125"/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</row>
    <row r="593" spans="1:26" ht="15.75" customHeight="1" x14ac:dyDescent="0.3">
      <c r="A593" s="125"/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</row>
    <row r="594" spans="1:26" ht="15.75" customHeight="1" x14ac:dyDescent="0.3">
      <c r="A594" s="125"/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</row>
    <row r="595" spans="1:26" ht="15.75" customHeight="1" x14ac:dyDescent="0.3">
      <c r="A595" s="125"/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</row>
    <row r="596" spans="1:26" ht="15.75" customHeight="1" x14ac:dyDescent="0.3">
      <c r="A596" s="125"/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</row>
    <row r="597" spans="1:26" ht="15.75" customHeight="1" x14ac:dyDescent="0.3">
      <c r="A597" s="125"/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</row>
    <row r="598" spans="1:26" ht="15.75" customHeight="1" x14ac:dyDescent="0.3">
      <c r="A598" s="125"/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</row>
    <row r="599" spans="1:26" ht="15.75" customHeight="1" x14ac:dyDescent="0.3">
      <c r="A599" s="125"/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</row>
    <row r="600" spans="1:26" ht="15.75" customHeight="1" x14ac:dyDescent="0.3">
      <c r="A600" s="125"/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</row>
    <row r="601" spans="1:26" ht="15.75" customHeight="1" x14ac:dyDescent="0.3">
      <c r="A601" s="125"/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</row>
    <row r="602" spans="1:26" ht="15.75" customHeight="1" x14ac:dyDescent="0.3">
      <c r="A602" s="125"/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</row>
    <row r="603" spans="1:26" ht="15.75" customHeight="1" x14ac:dyDescent="0.3">
      <c r="A603" s="125"/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</row>
    <row r="604" spans="1:26" ht="15.75" customHeight="1" x14ac:dyDescent="0.3">
      <c r="A604" s="125"/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</row>
    <row r="605" spans="1:26" ht="15.75" customHeight="1" x14ac:dyDescent="0.3">
      <c r="A605" s="125"/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</row>
    <row r="606" spans="1:26" ht="15.75" customHeight="1" x14ac:dyDescent="0.3">
      <c r="A606" s="125"/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</row>
    <row r="607" spans="1:26" ht="15.75" customHeight="1" x14ac:dyDescent="0.3">
      <c r="A607" s="125"/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</row>
    <row r="608" spans="1:26" ht="15.75" customHeight="1" x14ac:dyDescent="0.3">
      <c r="A608" s="125"/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</row>
    <row r="609" spans="1:26" ht="15.75" customHeight="1" x14ac:dyDescent="0.3">
      <c r="A609" s="125"/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</row>
    <row r="610" spans="1:26" ht="15.75" customHeight="1" x14ac:dyDescent="0.3">
      <c r="A610" s="125"/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</row>
    <row r="611" spans="1:26" ht="15.75" customHeight="1" x14ac:dyDescent="0.3">
      <c r="A611" s="125"/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</row>
    <row r="612" spans="1:26" ht="15.75" customHeight="1" x14ac:dyDescent="0.3">
      <c r="A612" s="125"/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</row>
    <row r="613" spans="1:26" ht="15.75" customHeight="1" x14ac:dyDescent="0.3">
      <c r="A613" s="125"/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</row>
    <row r="614" spans="1:26" ht="15.75" customHeight="1" x14ac:dyDescent="0.3">
      <c r="A614" s="125"/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</row>
    <row r="615" spans="1:26" ht="15.75" customHeight="1" x14ac:dyDescent="0.3">
      <c r="A615" s="125"/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</row>
    <row r="616" spans="1:26" ht="15.75" customHeight="1" x14ac:dyDescent="0.3">
      <c r="A616" s="125"/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</row>
    <row r="617" spans="1:26" ht="15.75" customHeight="1" x14ac:dyDescent="0.3">
      <c r="A617" s="125"/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</row>
    <row r="618" spans="1:26" ht="15.75" customHeight="1" x14ac:dyDescent="0.3">
      <c r="A618" s="125"/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</row>
    <row r="619" spans="1:26" ht="15.75" customHeight="1" x14ac:dyDescent="0.3">
      <c r="A619" s="125"/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</row>
    <row r="620" spans="1:26" ht="15.75" customHeight="1" x14ac:dyDescent="0.3">
      <c r="A620" s="125"/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</row>
    <row r="621" spans="1:26" ht="15.75" customHeight="1" x14ac:dyDescent="0.3">
      <c r="A621" s="125"/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</row>
    <row r="622" spans="1:26" ht="15.75" customHeight="1" x14ac:dyDescent="0.3">
      <c r="A622" s="125"/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</row>
    <row r="623" spans="1:26" ht="15.75" customHeight="1" x14ac:dyDescent="0.3">
      <c r="A623" s="125"/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</row>
    <row r="624" spans="1:26" ht="15.75" customHeight="1" x14ac:dyDescent="0.3">
      <c r="A624" s="125"/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</row>
    <row r="625" spans="1:26" ht="15.75" customHeight="1" x14ac:dyDescent="0.3">
      <c r="A625" s="125"/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</row>
    <row r="626" spans="1:26" ht="15.75" customHeight="1" x14ac:dyDescent="0.3">
      <c r="A626" s="125"/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</row>
    <row r="627" spans="1:26" ht="15.75" customHeight="1" x14ac:dyDescent="0.3">
      <c r="A627" s="125"/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</row>
    <row r="628" spans="1:26" ht="15.75" customHeight="1" x14ac:dyDescent="0.3">
      <c r="A628" s="125"/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</row>
    <row r="629" spans="1:26" ht="15.75" customHeight="1" x14ac:dyDescent="0.3">
      <c r="A629" s="125"/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</row>
    <row r="630" spans="1:26" ht="15.75" customHeight="1" x14ac:dyDescent="0.3">
      <c r="A630" s="125"/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</row>
    <row r="631" spans="1:26" ht="15.75" customHeight="1" x14ac:dyDescent="0.3">
      <c r="A631" s="125"/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</row>
    <row r="632" spans="1:26" ht="15.75" customHeight="1" x14ac:dyDescent="0.3">
      <c r="A632" s="125"/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</row>
    <row r="633" spans="1:26" ht="15.75" customHeight="1" x14ac:dyDescent="0.3">
      <c r="A633" s="125"/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</row>
    <row r="634" spans="1:26" ht="15.75" customHeight="1" x14ac:dyDescent="0.3">
      <c r="A634" s="125"/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</row>
    <row r="635" spans="1:26" ht="15.75" customHeight="1" x14ac:dyDescent="0.3">
      <c r="A635" s="125"/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</row>
    <row r="636" spans="1:26" ht="15.75" customHeight="1" x14ac:dyDescent="0.3">
      <c r="A636" s="125"/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</row>
    <row r="637" spans="1:26" ht="15.75" customHeight="1" x14ac:dyDescent="0.3">
      <c r="A637" s="125"/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</row>
    <row r="638" spans="1:26" ht="15.75" customHeight="1" x14ac:dyDescent="0.3">
      <c r="A638" s="125"/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</row>
    <row r="639" spans="1:26" ht="15.75" customHeight="1" x14ac:dyDescent="0.3">
      <c r="A639" s="125"/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</row>
    <row r="640" spans="1:26" ht="15.75" customHeight="1" x14ac:dyDescent="0.3">
      <c r="A640" s="125"/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</row>
    <row r="641" spans="1:26" ht="15.75" customHeight="1" x14ac:dyDescent="0.3">
      <c r="A641" s="125"/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</row>
    <row r="642" spans="1:26" ht="15.75" customHeight="1" x14ac:dyDescent="0.3">
      <c r="A642" s="125"/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</row>
    <row r="643" spans="1:26" ht="15.75" customHeight="1" x14ac:dyDescent="0.3">
      <c r="A643" s="125"/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</row>
    <row r="644" spans="1:26" ht="15.75" customHeight="1" x14ac:dyDescent="0.3">
      <c r="A644" s="125"/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</row>
    <row r="645" spans="1:26" ht="15.75" customHeight="1" x14ac:dyDescent="0.3">
      <c r="A645" s="125"/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</row>
    <row r="646" spans="1:26" ht="15.75" customHeight="1" x14ac:dyDescent="0.3">
      <c r="A646" s="125"/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</row>
    <row r="647" spans="1:26" ht="15.75" customHeight="1" x14ac:dyDescent="0.3">
      <c r="A647" s="125"/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</row>
    <row r="648" spans="1:26" ht="15.75" customHeight="1" x14ac:dyDescent="0.3">
      <c r="A648" s="125"/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</row>
    <row r="649" spans="1:26" ht="15.75" customHeight="1" x14ac:dyDescent="0.3">
      <c r="A649" s="125"/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</row>
    <row r="650" spans="1:26" ht="15.75" customHeight="1" x14ac:dyDescent="0.3">
      <c r="A650" s="125"/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</row>
    <row r="651" spans="1:26" ht="15.75" customHeight="1" x14ac:dyDescent="0.3">
      <c r="A651" s="125"/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</row>
    <row r="652" spans="1:26" ht="15.75" customHeight="1" x14ac:dyDescent="0.3">
      <c r="A652" s="125"/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</row>
    <row r="653" spans="1:26" ht="15.75" customHeight="1" x14ac:dyDescent="0.3">
      <c r="A653" s="125"/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</row>
    <row r="654" spans="1:26" ht="15.75" customHeight="1" x14ac:dyDescent="0.3">
      <c r="A654" s="125"/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</row>
    <row r="655" spans="1:26" ht="15.75" customHeight="1" x14ac:dyDescent="0.3">
      <c r="A655" s="125"/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</row>
    <row r="656" spans="1:26" ht="15.75" customHeight="1" x14ac:dyDescent="0.3">
      <c r="A656" s="125"/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</row>
    <row r="657" spans="1:26" ht="15.75" customHeight="1" x14ac:dyDescent="0.3">
      <c r="A657" s="125"/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</row>
    <row r="658" spans="1:26" ht="15.75" customHeight="1" x14ac:dyDescent="0.3">
      <c r="A658" s="125"/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</row>
    <row r="659" spans="1:26" ht="15.75" customHeight="1" x14ac:dyDescent="0.3">
      <c r="A659" s="125"/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</row>
    <row r="660" spans="1:26" ht="15.75" customHeight="1" x14ac:dyDescent="0.3">
      <c r="A660" s="125"/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</row>
    <row r="661" spans="1:26" ht="15.75" customHeight="1" x14ac:dyDescent="0.3">
      <c r="A661" s="125"/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</row>
    <row r="662" spans="1:26" ht="15.75" customHeight="1" x14ac:dyDescent="0.3">
      <c r="A662" s="125"/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</row>
    <row r="663" spans="1:26" ht="15.75" customHeight="1" x14ac:dyDescent="0.3">
      <c r="A663" s="125"/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</row>
    <row r="664" spans="1:26" ht="15.75" customHeight="1" x14ac:dyDescent="0.3">
      <c r="A664" s="125"/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</row>
    <row r="665" spans="1:26" ht="15.75" customHeight="1" x14ac:dyDescent="0.3">
      <c r="A665" s="125"/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</row>
    <row r="666" spans="1:26" ht="15.75" customHeight="1" x14ac:dyDescent="0.3">
      <c r="A666" s="125"/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</row>
    <row r="667" spans="1:26" ht="15.75" customHeight="1" x14ac:dyDescent="0.3">
      <c r="A667" s="125"/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</row>
    <row r="668" spans="1:26" ht="15.75" customHeight="1" x14ac:dyDescent="0.3">
      <c r="A668" s="125"/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</row>
    <row r="669" spans="1:26" ht="15.75" customHeight="1" x14ac:dyDescent="0.3">
      <c r="A669" s="125"/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</row>
    <row r="670" spans="1:26" ht="15.75" customHeight="1" x14ac:dyDescent="0.3">
      <c r="A670" s="125"/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</row>
    <row r="671" spans="1:26" ht="15.75" customHeight="1" x14ac:dyDescent="0.3">
      <c r="A671" s="125"/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</row>
    <row r="672" spans="1:26" ht="15.75" customHeight="1" x14ac:dyDescent="0.3">
      <c r="A672" s="125"/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</row>
    <row r="673" spans="1:26" ht="15.75" customHeight="1" x14ac:dyDescent="0.3">
      <c r="A673" s="125"/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</row>
    <row r="674" spans="1:26" ht="15.75" customHeight="1" x14ac:dyDescent="0.3">
      <c r="A674" s="125"/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</row>
    <row r="675" spans="1:26" ht="15.75" customHeight="1" x14ac:dyDescent="0.3">
      <c r="A675" s="125"/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</row>
    <row r="676" spans="1:26" ht="15.75" customHeight="1" x14ac:dyDescent="0.3">
      <c r="A676" s="125"/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</row>
    <row r="677" spans="1:26" ht="15.75" customHeight="1" x14ac:dyDescent="0.3">
      <c r="A677" s="125"/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</row>
    <row r="678" spans="1:26" ht="15.75" customHeight="1" x14ac:dyDescent="0.3">
      <c r="A678" s="125"/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</row>
    <row r="679" spans="1:26" ht="15.75" customHeight="1" x14ac:dyDescent="0.3">
      <c r="A679" s="125"/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</row>
    <row r="680" spans="1:26" ht="15.75" customHeight="1" x14ac:dyDescent="0.3">
      <c r="A680" s="125"/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</row>
    <row r="681" spans="1:26" ht="15.75" customHeight="1" x14ac:dyDescent="0.3">
      <c r="A681" s="125"/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</row>
    <row r="682" spans="1:26" ht="15.75" customHeight="1" x14ac:dyDescent="0.3">
      <c r="A682" s="125"/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</row>
    <row r="683" spans="1:26" ht="15.75" customHeight="1" x14ac:dyDescent="0.3">
      <c r="A683" s="125"/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</row>
    <row r="684" spans="1:26" ht="15.75" customHeight="1" x14ac:dyDescent="0.3">
      <c r="A684" s="125"/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</row>
    <row r="685" spans="1:26" ht="15.75" customHeight="1" x14ac:dyDescent="0.3">
      <c r="A685" s="125"/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</row>
    <row r="686" spans="1:26" ht="15.75" customHeight="1" x14ac:dyDescent="0.3">
      <c r="A686" s="125"/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</row>
    <row r="687" spans="1:26" ht="15.75" customHeight="1" x14ac:dyDescent="0.3">
      <c r="A687" s="125"/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</row>
    <row r="688" spans="1:26" ht="15.75" customHeight="1" x14ac:dyDescent="0.3">
      <c r="A688" s="125"/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</row>
    <row r="689" spans="1:26" ht="15.75" customHeight="1" x14ac:dyDescent="0.3">
      <c r="A689" s="125"/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</row>
    <row r="690" spans="1:26" ht="15.75" customHeight="1" x14ac:dyDescent="0.3">
      <c r="A690" s="125"/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</row>
    <row r="691" spans="1:26" ht="15.75" customHeight="1" x14ac:dyDescent="0.3">
      <c r="A691" s="125"/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</row>
    <row r="692" spans="1:26" ht="15.75" customHeight="1" x14ac:dyDescent="0.3">
      <c r="A692" s="125"/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</row>
    <row r="693" spans="1:26" ht="15.75" customHeight="1" x14ac:dyDescent="0.3">
      <c r="A693" s="125"/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</row>
    <row r="694" spans="1:26" ht="15.75" customHeight="1" x14ac:dyDescent="0.3">
      <c r="A694" s="125"/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</row>
    <row r="695" spans="1:26" ht="15.75" customHeight="1" x14ac:dyDescent="0.3">
      <c r="A695" s="125"/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</row>
    <row r="696" spans="1:26" ht="15.75" customHeight="1" x14ac:dyDescent="0.3">
      <c r="A696" s="125"/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</row>
    <row r="697" spans="1:26" ht="15.75" customHeight="1" x14ac:dyDescent="0.3">
      <c r="A697" s="125"/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</row>
    <row r="698" spans="1:26" ht="15.75" customHeight="1" x14ac:dyDescent="0.3">
      <c r="A698" s="125"/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</row>
    <row r="699" spans="1:26" ht="15.75" customHeight="1" x14ac:dyDescent="0.3">
      <c r="A699" s="125"/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</row>
    <row r="700" spans="1:26" ht="15.75" customHeight="1" x14ac:dyDescent="0.3">
      <c r="A700" s="125"/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</row>
    <row r="701" spans="1:26" ht="15.75" customHeight="1" x14ac:dyDescent="0.3">
      <c r="A701" s="125"/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</row>
    <row r="702" spans="1:26" ht="15.75" customHeight="1" x14ac:dyDescent="0.3">
      <c r="A702" s="125"/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</row>
    <row r="703" spans="1:26" ht="15.75" customHeight="1" x14ac:dyDescent="0.3">
      <c r="A703" s="125"/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</row>
    <row r="704" spans="1:26" ht="15.75" customHeight="1" x14ac:dyDescent="0.3">
      <c r="A704" s="125"/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</row>
    <row r="705" spans="1:26" ht="15.75" customHeight="1" x14ac:dyDescent="0.3">
      <c r="A705" s="125"/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</row>
    <row r="706" spans="1:26" ht="15.75" customHeight="1" x14ac:dyDescent="0.3">
      <c r="A706" s="125"/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</row>
    <row r="707" spans="1:26" ht="15.75" customHeight="1" x14ac:dyDescent="0.3">
      <c r="A707" s="125"/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</row>
    <row r="708" spans="1:26" ht="15.75" customHeight="1" x14ac:dyDescent="0.3">
      <c r="A708" s="125"/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</row>
    <row r="709" spans="1:26" ht="15.75" customHeight="1" x14ac:dyDescent="0.3">
      <c r="A709" s="125"/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</row>
    <row r="710" spans="1:26" ht="15.75" customHeight="1" x14ac:dyDescent="0.3">
      <c r="A710" s="125"/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</row>
    <row r="711" spans="1:26" ht="15.75" customHeight="1" x14ac:dyDescent="0.3">
      <c r="A711" s="125"/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</row>
    <row r="712" spans="1:26" ht="15.75" customHeight="1" x14ac:dyDescent="0.3">
      <c r="A712" s="125"/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</row>
    <row r="713" spans="1:26" ht="15.75" customHeight="1" x14ac:dyDescent="0.3">
      <c r="A713" s="125"/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</row>
    <row r="714" spans="1:26" ht="15.75" customHeight="1" x14ac:dyDescent="0.3">
      <c r="A714" s="125"/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</row>
    <row r="715" spans="1:26" ht="15.75" customHeight="1" x14ac:dyDescent="0.3">
      <c r="A715" s="125"/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</row>
    <row r="716" spans="1:26" ht="15.75" customHeight="1" x14ac:dyDescent="0.3">
      <c r="A716" s="125"/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</row>
    <row r="717" spans="1:26" ht="15.75" customHeight="1" x14ac:dyDescent="0.3">
      <c r="A717" s="125"/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</row>
    <row r="718" spans="1:26" ht="15.75" customHeight="1" x14ac:dyDescent="0.3">
      <c r="A718" s="125"/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</row>
    <row r="719" spans="1:26" ht="15.75" customHeight="1" x14ac:dyDescent="0.3">
      <c r="A719" s="125"/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</row>
    <row r="720" spans="1:26" ht="15.75" customHeight="1" x14ac:dyDescent="0.3">
      <c r="A720" s="125"/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</row>
    <row r="721" spans="1:26" ht="15.75" customHeight="1" x14ac:dyDescent="0.3">
      <c r="A721" s="125"/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</row>
    <row r="722" spans="1:26" ht="15.75" customHeight="1" x14ac:dyDescent="0.3">
      <c r="A722" s="125"/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</row>
    <row r="723" spans="1:26" ht="15.75" customHeight="1" x14ac:dyDescent="0.3">
      <c r="A723" s="125"/>
      <c r="B723" s="125"/>
      <c r="C723" s="125"/>
      <c r="D723" s="125"/>
      <c r="E723" s="125"/>
      <c r="F723" s="125"/>
      <c r="G723" s="125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</row>
    <row r="724" spans="1:26" ht="15.75" customHeight="1" x14ac:dyDescent="0.3">
      <c r="A724" s="125"/>
      <c r="B724" s="125"/>
      <c r="C724" s="125"/>
      <c r="D724" s="125"/>
      <c r="E724" s="125"/>
      <c r="F724" s="125"/>
      <c r="G724" s="125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</row>
    <row r="725" spans="1:26" ht="15.75" customHeight="1" x14ac:dyDescent="0.3">
      <c r="A725" s="125"/>
      <c r="B725" s="125"/>
      <c r="C725" s="125"/>
      <c r="D725" s="125"/>
      <c r="E725" s="125"/>
      <c r="F725" s="125"/>
      <c r="G725" s="125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</row>
    <row r="726" spans="1:26" ht="15.75" customHeight="1" x14ac:dyDescent="0.3">
      <c r="A726" s="125"/>
      <c r="B726" s="125"/>
      <c r="C726" s="125"/>
      <c r="D726" s="125"/>
      <c r="E726" s="125"/>
      <c r="F726" s="125"/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</row>
    <row r="727" spans="1:26" ht="15.75" customHeight="1" x14ac:dyDescent="0.3">
      <c r="A727" s="125"/>
      <c r="B727" s="125"/>
      <c r="C727" s="125"/>
      <c r="D727" s="125"/>
      <c r="E727" s="125"/>
      <c r="F727" s="125"/>
      <c r="G727" s="125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</row>
    <row r="728" spans="1:26" ht="15.75" customHeight="1" x14ac:dyDescent="0.3">
      <c r="A728" s="125"/>
      <c r="B728" s="125"/>
      <c r="C728" s="125"/>
      <c r="D728" s="125"/>
      <c r="E728" s="125"/>
      <c r="F728" s="125"/>
      <c r="G728" s="125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</row>
    <row r="729" spans="1:26" ht="15.75" customHeight="1" x14ac:dyDescent="0.3">
      <c r="A729" s="125"/>
      <c r="B729" s="125"/>
      <c r="C729" s="125"/>
      <c r="D729" s="125"/>
      <c r="E729" s="125"/>
      <c r="F729" s="125"/>
      <c r="G729" s="125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</row>
    <row r="730" spans="1:26" ht="15.75" customHeight="1" x14ac:dyDescent="0.3">
      <c r="A730" s="125"/>
      <c r="B730" s="125"/>
      <c r="C730" s="125"/>
      <c r="D730" s="125"/>
      <c r="E730" s="125"/>
      <c r="F730" s="125"/>
      <c r="G730" s="125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</row>
    <row r="731" spans="1:26" ht="15.75" customHeight="1" x14ac:dyDescent="0.3">
      <c r="A731" s="125"/>
      <c r="B731" s="125"/>
      <c r="C731" s="125"/>
      <c r="D731" s="125"/>
      <c r="E731" s="125"/>
      <c r="F731" s="125"/>
      <c r="G731" s="125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</row>
    <row r="732" spans="1:26" ht="15.75" customHeight="1" x14ac:dyDescent="0.3">
      <c r="A732" s="125"/>
      <c r="B732" s="125"/>
      <c r="C732" s="125"/>
      <c r="D732" s="125"/>
      <c r="E732" s="125"/>
      <c r="F732" s="125"/>
      <c r="G732" s="125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</row>
    <row r="733" spans="1:26" ht="15.75" customHeight="1" x14ac:dyDescent="0.3">
      <c r="A733" s="125"/>
      <c r="B733" s="125"/>
      <c r="C733" s="125"/>
      <c r="D733" s="125"/>
      <c r="E733" s="125"/>
      <c r="F733" s="125"/>
      <c r="G733" s="125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</row>
    <row r="734" spans="1:26" ht="15.75" customHeight="1" x14ac:dyDescent="0.3">
      <c r="A734" s="125"/>
      <c r="B734" s="125"/>
      <c r="C734" s="125"/>
      <c r="D734" s="125"/>
      <c r="E734" s="125"/>
      <c r="F734" s="125"/>
      <c r="G734" s="125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</row>
    <row r="735" spans="1:26" ht="15.75" customHeight="1" x14ac:dyDescent="0.3">
      <c r="A735" s="125"/>
      <c r="B735" s="125"/>
      <c r="C735" s="125"/>
      <c r="D735" s="125"/>
      <c r="E735" s="125"/>
      <c r="F735" s="125"/>
      <c r="G735" s="125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</row>
    <row r="736" spans="1:26" ht="15.75" customHeight="1" x14ac:dyDescent="0.3">
      <c r="A736" s="125"/>
      <c r="B736" s="125"/>
      <c r="C736" s="125"/>
      <c r="D736" s="125"/>
      <c r="E736" s="125"/>
      <c r="F736" s="125"/>
      <c r="G736" s="125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</row>
    <row r="737" spans="1:26" ht="15.75" customHeight="1" x14ac:dyDescent="0.3">
      <c r="A737" s="125"/>
      <c r="B737" s="125"/>
      <c r="C737" s="125"/>
      <c r="D737" s="125"/>
      <c r="E737" s="125"/>
      <c r="F737" s="125"/>
      <c r="G737" s="125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</row>
    <row r="738" spans="1:26" ht="15.75" customHeight="1" x14ac:dyDescent="0.3">
      <c r="A738" s="125"/>
      <c r="B738" s="125"/>
      <c r="C738" s="125"/>
      <c r="D738" s="125"/>
      <c r="E738" s="125"/>
      <c r="F738" s="125"/>
      <c r="G738" s="125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</row>
    <row r="739" spans="1:26" ht="15.75" customHeight="1" x14ac:dyDescent="0.3">
      <c r="A739" s="125"/>
      <c r="B739" s="125"/>
      <c r="C739" s="125"/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</row>
    <row r="740" spans="1:26" ht="15.75" customHeight="1" x14ac:dyDescent="0.3">
      <c r="A740" s="125"/>
      <c r="B740" s="125"/>
      <c r="C740" s="125"/>
      <c r="D740" s="125"/>
      <c r="E740" s="125"/>
      <c r="F740" s="125"/>
      <c r="G740" s="125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</row>
    <row r="741" spans="1:26" ht="15.75" customHeight="1" x14ac:dyDescent="0.3">
      <c r="A741" s="125"/>
      <c r="B741" s="125"/>
      <c r="C741" s="125"/>
      <c r="D741" s="125"/>
      <c r="E741" s="125"/>
      <c r="F741" s="125"/>
      <c r="G741" s="125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</row>
    <row r="742" spans="1:26" ht="15.75" customHeight="1" x14ac:dyDescent="0.3">
      <c r="A742" s="125"/>
      <c r="B742" s="125"/>
      <c r="C742" s="125"/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</row>
    <row r="743" spans="1:26" ht="15.75" customHeight="1" x14ac:dyDescent="0.3">
      <c r="A743" s="125"/>
      <c r="B743" s="125"/>
      <c r="C743" s="125"/>
      <c r="D743" s="125"/>
      <c r="E743" s="125"/>
      <c r="F743" s="125"/>
      <c r="G743" s="125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</row>
    <row r="744" spans="1:26" ht="15.75" customHeight="1" x14ac:dyDescent="0.3">
      <c r="A744" s="125"/>
      <c r="B744" s="125"/>
      <c r="C744" s="125"/>
      <c r="D744" s="125"/>
      <c r="E744" s="125"/>
      <c r="F744" s="125"/>
      <c r="G744" s="125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</row>
    <row r="745" spans="1:26" ht="15.75" customHeight="1" x14ac:dyDescent="0.3">
      <c r="A745" s="125"/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</row>
    <row r="746" spans="1:26" ht="15.75" customHeight="1" x14ac:dyDescent="0.3">
      <c r="A746" s="125"/>
      <c r="B746" s="125"/>
      <c r="C746" s="125"/>
      <c r="D746" s="125"/>
      <c r="E746" s="125"/>
      <c r="F746" s="125"/>
      <c r="G746" s="125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</row>
    <row r="747" spans="1:26" ht="15.75" customHeight="1" x14ac:dyDescent="0.3">
      <c r="A747" s="125"/>
      <c r="B747" s="125"/>
      <c r="C747" s="125"/>
      <c r="D747" s="125"/>
      <c r="E747" s="125"/>
      <c r="F747" s="125"/>
      <c r="G747" s="125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</row>
    <row r="748" spans="1:26" ht="15.75" customHeight="1" x14ac:dyDescent="0.3">
      <c r="A748" s="125"/>
      <c r="B748" s="125"/>
      <c r="C748" s="125"/>
      <c r="D748" s="125"/>
      <c r="E748" s="125"/>
      <c r="F748" s="125"/>
      <c r="G748" s="125"/>
      <c r="H748" s="125"/>
      <c r="I748" s="125"/>
      <c r="J748" s="125"/>
      <c r="K748" s="125"/>
      <c r="L748" s="125"/>
      <c r="M748" s="125"/>
      <c r="N748" s="125"/>
      <c r="O748" s="125"/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</row>
    <row r="749" spans="1:26" ht="15.75" customHeight="1" x14ac:dyDescent="0.3">
      <c r="A749" s="125"/>
      <c r="B749" s="125"/>
      <c r="C749" s="125"/>
      <c r="D749" s="125"/>
      <c r="E749" s="125"/>
      <c r="F749" s="125"/>
      <c r="G749" s="125"/>
      <c r="H749" s="125"/>
      <c r="I749" s="125"/>
      <c r="J749" s="125"/>
      <c r="K749" s="125"/>
      <c r="L749" s="125"/>
      <c r="M749" s="125"/>
      <c r="N749" s="125"/>
      <c r="O749" s="125"/>
      <c r="P749" s="125"/>
      <c r="Q749" s="125"/>
      <c r="R749" s="125"/>
      <c r="S749" s="125"/>
      <c r="T749" s="125"/>
      <c r="U749" s="125"/>
      <c r="V749" s="125"/>
      <c r="W749" s="125"/>
      <c r="X749" s="125"/>
      <c r="Y749" s="125"/>
      <c r="Z749" s="125"/>
    </row>
    <row r="750" spans="1:26" ht="15.75" customHeight="1" x14ac:dyDescent="0.3">
      <c r="A750" s="125"/>
      <c r="B750" s="125"/>
      <c r="C750" s="125"/>
      <c r="D750" s="125"/>
      <c r="E750" s="125"/>
      <c r="F750" s="125"/>
      <c r="G750" s="125"/>
      <c r="H750" s="125"/>
      <c r="I750" s="125"/>
      <c r="J750" s="125"/>
      <c r="K750" s="125"/>
      <c r="L750" s="125"/>
      <c r="M750" s="125"/>
      <c r="N750" s="125"/>
      <c r="O750" s="125"/>
      <c r="P750" s="125"/>
      <c r="Q750" s="125"/>
      <c r="R750" s="125"/>
      <c r="S750" s="125"/>
      <c r="T750" s="125"/>
      <c r="U750" s="125"/>
      <c r="V750" s="125"/>
      <c r="W750" s="125"/>
      <c r="X750" s="125"/>
      <c r="Y750" s="125"/>
      <c r="Z750" s="125"/>
    </row>
    <row r="751" spans="1:26" ht="15.75" customHeight="1" x14ac:dyDescent="0.3">
      <c r="A751" s="125"/>
      <c r="B751" s="125"/>
      <c r="C751" s="125"/>
      <c r="D751" s="125"/>
      <c r="E751" s="125"/>
      <c r="F751" s="125"/>
      <c r="G751" s="125"/>
      <c r="H751" s="125"/>
      <c r="I751" s="125"/>
      <c r="J751" s="125"/>
      <c r="K751" s="125"/>
      <c r="L751" s="125"/>
      <c r="M751" s="125"/>
      <c r="N751" s="125"/>
      <c r="O751" s="125"/>
      <c r="P751" s="125"/>
      <c r="Q751" s="125"/>
      <c r="R751" s="125"/>
      <c r="S751" s="125"/>
      <c r="T751" s="125"/>
      <c r="U751" s="125"/>
      <c r="V751" s="125"/>
      <c r="W751" s="125"/>
      <c r="X751" s="125"/>
      <c r="Y751" s="125"/>
      <c r="Z751" s="125"/>
    </row>
    <row r="752" spans="1:26" ht="15.75" customHeight="1" x14ac:dyDescent="0.3">
      <c r="A752" s="125"/>
      <c r="B752" s="125"/>
      <c r="C752" s="125"/>
      <c r="D752" s="125"/>
      <c r="E752" s="125"/>
      <c r="F752" s="125"/>
      <c r="G752" s="125"/>
      <c r="H752" s="125"/>
      <c r="I752" s="125"/>
      <c r="J752" s="125"/>
      <c r="K752" s="125"/>
      <c r="L752" s="125"/>
      <c r="M752" s="125"/>
      <c r="N752" s="125"/>
      <c r="O752" s="125"/>
      <c r="P752" s="125"/>
      <c r="Q752" s="125"/>
      <c r="R752" s="125"/>
      <c r="S752" s="125"/>
      <c r="T752" s="125"/>
      <c r="U752" s="125"/>
      <c r="V752" s="125"/>
      <c r="W752" s="125"/>
      <c r="X752" s="125"/>
      <c r="Y752" s="125"/>
      <c r="Z752" s="125"/>
    </row>
    <row r="753" spans="1:26" ht="15.75" customHeight="1" x14ac:dyDescent="0.3">
      <c r="A753" s="125"/>
      <c r="B753" s="125"/>
      <c r="C753" s="125"/>
      <c r="D753" s="125"/>
      <c r="E753" s="125"/>
      <c r="F753" s="125"/>
      <c r="G753" s="125"/>
      <c r="H753" s="125"/>
      <c r="I753" s="125"/>
      <c r="J753" s="125"/>
      <c r="K753" s="125"/>
      <c r="L753" s="125"/>
      <c r="M753" s="125"/>
      <c r="N753" s="125"/>
      <c r="O753" s="125"/>
      <c r="P753" s="125"/>
      <c r="Q753" s="125"/>
      <c r="R753" s="125"/>
      <c r="S753" s="125"/>
      <c r="T753" s="125"/>
      <c r="U753" s="125"/>
      <c r="V753" s="125"/>
      <c r="W753" s="125"/>
      <c r="X753" s="125"/>
      <c r="Y753" s="125"/>
      <c r="Z753" s="125"/>
    </row>
    <row r="754" spans="1:26" ht="15.75" customHeight="1" x14ac:dyDescent="0.3">
      <c r="A754" s="125"/>
      <c r="B754" s="125"/>
      <c r="C754" s="125"/>
      <c r="D754" s="125"/>
      <c r="E754" s="125"/>
      <c r="F754" s="125"/>
      <c r="G754" s="125"/>
      <c r="H754" s="125"/>
      <c r="I754" s="125"/>
      <c r="J754" s="125"/>
      <c r="K754" s="125"/>
      <c r="L754" s="125"/>
      <c r="M754" s="125"/>
      <c r="N754" s="125"/>
      <c r="O754" s="125"/>
      <c r="P754" s="125"/>
      <c r="Q754" s="125"/>
      <c r="R754" s="125"/>
      <c r="S754" s="125"/>
      <c r="T754" s="125"/>
      <c r="U754" s="125"/>
      <c r="V754" s="125"/>
      <c r="W754" s="125"/>
      <c r="X754" s="125"/>
      <c r="Y754" s="125"/>
      <c r="Z754" s="125"/>
    </row>
    <row r="755" spans="1:26" ht="15.75" customHeight="1" x14ac:dyDescent="0.3">
      <c r="A755" s="125"/>
      <c r="B755" s="125"/>
      <c r="C755" s="125"/>
      <c r="D755" s="125"/>
      <c r="E755" s="125"/>
      <c r="F755" s="125"/>
      <c r="G755" s="125"/>
      <c r="H755" s="125"/>
      <c r="I755" s="125"/>
      <c r="J755" s="125"/>
      <c r="K755" s="125"/>
      <c r="L755" s="125"/>
      <c r="M755" s="125"/>
      <c r="N755" s="125"/>
      <c r="O755" s="125"/>
      <c r="P755" s="125"/>
      <c r="Q755" s="125"/>
      <c r="R755" s="125"/>
      <c r="S755" s="125"/>
      <c r="T755" s="125"/>
      <c r="U755" s="125"/>
      <c r="V755" s="125"/>
      <c r="W755" s="125"/>
      <c r="X755" s="125"/>
      <c r="Y755" s="125"/>
      <c r="Z755" s="125"/>
    </row>
    <row r="756" spans="1:26" ht="15.75" customHeight="1" x14ac:dyDescent="0.3">
      <c r="A756" s="125"/>
      <c r="B756" s="125"/>
      <c r="C756" s="125"/>
      <c r="D756" s="125"/>
      <c r="E756" s="125"/>
      <c r="F756" s="125"/>
      <c r="G756" s="125"/>
      <c r="H756" s="125"/>
      <c r="I756" s="125"/>
      <c r="J756" s="125"/>
      <c r="K756" s="125"/>
      <c r="L756" s="125"/>
      <c r="M756" s="125"/>
      <c r="N756" s="125"/>
      <c r="O756" s="125"/>
      <c r="P756" s="125"/>
      <c r="Q756" s="125"/>
      <c r="R756" s="125"/>
      <c r="S756" s="125"/>
      <c r="T756" s="125"/>
      <c r="U756" s="125"/>
      <c r="V756" s="125"/>
      <c r="W756" s="125"/>
      <c r="X756" s="125"/>
      <c r="Y756" s="125"/>
      <c r="Z756" s="125"/>
    </row>
    <row r="757" spans="1:26" ht="15.75" customHeight="1" x14ac:dyDescent="0.3">
      <c r="A757" s="125"/>
      <c r="B757" s="125"/>
      <c r="C757" s="125"/>
      <c r="D757" s="125"/>
      <c r="E757" s="125"/>
      <c r="F757" s="125"/>
      <c r="G757" s="125"/>
      <c r="H757" s="125"/>
      <c r="I757" s="125"/>
      <c r="J757" s="125"/>
      <c r="K757" s="125"/>
      <c r="L757" s="125"/>
      <c r="M757" s="125"/>
      <c r="N757" s="125"/>
      <c r="O757" s="125"/>
      <c r="P757" s="125"/>
      <c r="Q757" s="125"/>
      <c r="R757" s="125"/>
      <c r="S757" s="125"/>
      <c r="T757" s="125"/>
      <c r="U757" s="125"/>
      <c r="V757" s="125"/>
      <c r="W757" s="125"/>
      <c r="X757" s="125"/>
      <c r="Y757" s="125"/>
      <c r="Z757" s="125"/>
    </row>
    <row r="758" spans="1:26" ht="15.75" customHeight="1" x14ac:dyDescent="0.3">
      <c r="A758" s="125"/>
      <c r="B758" s="125"/>
      <c r="C758" s="125"/>
      <c r="D758" s="125"/>
      <c r="E758" s="125"/>
      <c r="F758" s="125"/>
      <c r="G758" s="125"/>
      <c r="H758" s="125"/>
      <c r="I758" s="125"/>
      <c r="J758" s="125"/>
      <c r="K758" s="125"/>
      <c r="L758" s="125"/>
      <c r="M758" s="125"/>
      <c r="N758" s="125"/>
      <c r="O758" s="125"/>
      <c r="P758" s="125"/>
      <c r="Q758" s="125"/>
      <c r="R758" s="125"/>
      <c r="S758" s="125"/>
      <c r="T758" s="125"/>
      <c r="U758" s="125"/>
      <c r="V758" s="125"/>
      <c r="W758" s="125"/>
      <c r="X758" s="125"/>
      <c r="Y758" s="125"/>
      <c r="Z758" s="125"/>
    </row>
    <row r="759" spans="1:26" ht="15.75" customHeight="1" x14ac:dyDescent="0.3">
      <c r="A759" s="125"/>
      <c r="B759" s="125"/>
      <c r="C759" s="125"/>
      <c r="D759" s="125"/>
      <c r="E759" s="125"/>
      <c r="F759" s="125"/>
      <c r="G759" s="125"/>
      <c r="H759" s="125"/>
      <c r="I759" s="125"/>
      <c r="J759" s="125"/>
      <c r="K759" s="125"/>
      <c r="L759" s="125"/>
      <c r="M759" s="125"/>
      <c r="N759" s="125"/>
      <c r="O759" s="125"/>
      <c r="P759" s="125"/>
      <c r="Q759" s="125"/>
      <c r="R759" s="125"/>
      <c r="S759" s="125"/>
      <c r="T759" s="125"/>
      <c r="U759" s="125"/>
      <c r="V759" s="125"/>
      <c r="W759" s="125"/>
      <c r="X759" s="125"/>
      <c r="Y759" s="125"/>
      <c r="Z759" s="125"/>
    </row>
    <row r="760" spans="1:26" ht="15.75" customHeight="1" x14ac:dyDescent="0.3">
      <c r="A760" s="125"/>
      <c r="B760" s="125"/>
      <c r="C760" s="125"/>
      <c r="D760" s="125"/>
      <c r="E760" s="125"/>
      <c r="F760" s="125"/>
      <c r="G760" s="125"/>
      <c r="H760" s="125"/>
      <c r="I760" s="125"/>
      <c r="J760" s="125"/>
      <c r="K760" s="125"/>
      <c r="L760" s="125"/>
      <c r="M760" s="125"/>
      <c r="N760" s="125"/>
      <c r="O760" s="125"/>
      <c r="P760" s="125"/>
      <c r="Q760" s="125"/>
      <c r="R760" s="125"/>
      <c r="S760" s="125"/>
      <c r="T760" s="125"/>
      <c r="U760" s="125"/>
      <c r="V760" s="125"/>
      <c r="W760" s="125"/>
      <c r="X760" s="125"/>
      <c r="Y760" s="125"/>
      <c r="Z760" s="125"/>
    </row>
    <row r="761" spans="1:26" ht="15.75" customHeight="1" x14ac:dyDescent="0.3">
      <c r="A761" s="125"/>
      <c r="B761" s="125"/>
      <c r="C761" s="125"/>
      <c r="D761" s="125"/>
      <c r="E761" s="125"/>
      <c r="F761" s="125"/>
      <c r="G761" s="125"/>
      <c r="H761" s="125"/>
      <c r="I761" s="125"/>
      <c r="J761" s="125"/>
      <c r="K761" s="125"/>
      <c r="L761" s="125"/>
      <c r="M761" s="125"/>
      <c r="N761" s="125"/>
      <c r="O761" s="125"/>
      <c r="P761" s="125"/>
      <c r="Q761" s="125"/>
      <c r="R761" s="125"/>
      <c r="S761" s="125"/>
      <c r="T761" s="125"/>
      <c r="U761" s="125"/>
      <c r="V761" s="125"/>
      <c r="W761" s="125"/>
      <c r="X761" s="125"/>
      <c r="Y761" s="125"/>
      <c r="Z761" s="125"/>
    </row>
    <row r="762" spans="1:26" ht="15.75" customHeight="1" x14ac:dyDescent="0.3">
      <c r="A762" s="125"/>
      <c r="B762" s="125"/>
      <c r="C762" s="125"/>
      <c r="D762" s="125"/>
      <c r="E762" s="125"/>
      <c r="F762" s="125"/>
      <c r="G762" s="125"/>
      <c r="H762" s="125"/>
      <c r="I762" s="125"/>
      <c r="J762" s="125"/>
      <c r="K762" s="125"/>
      <c r="L762" s="125"/>
      <c r="M762" s="125"/>
      <c r="N762" s="125"/>
      <c r="O762" s="125"/>
      <c r="P762" s="125"/>
      <c r="Q762" s="125"/>
      <c r="R762" s="125"/>
      <c r="S762" s="125"/>
      <c r="T762" s="125"/>
      <c r="U762" s="125"/>
      <c r="V762" s="125"/>
      <c r="W762" s="125"/>
      <c r="X762" s="125"/>
      <c r="Y762" s="125"/>
      <c r="Z762" s="125"/>
    </row>
    <row r="763" spans="1:26" ht="15.75" customHeight="1" x14ac:dyDescent="0.3">
      <c r="A763" s="125"/>
      <c r="B763" s="125"/>
      <c r="C763" s="125"/>
      <c r="D763" s="125"/>
      <c r="E763" s="125"/>
      <c r="F763" s="125"/>
      <c r="G763" s="125"/>
      <c r="H763" s="125"/>
      <c r="I763" s="125"/>
      <c r="J763" s="125"/>
      <c r="K763" s="125"/>
      <c r="L763" s="125"/>
      <c r="M763" s="125"/>
      <c r="N763" s="125"/>
      <c r="O763" s="125"/>
      <c r="P763" s="125"/>
      <c r="Q763" s="125"/>
      <c r="R763" s="125"/>
      <c r="S763" s="125"/>
      <c r="T763" s="125"/>
      <c r="U763" s="125"/>
      <c r="V763" s="125"/>
      <c r="W763" s="125"/>
      <c r="X763" s="125"/>
      <c r="Y763" s="125"/>
      <c r="Z763" s="125"/>
    </row>
    <row r="764" spans="1:26" ht="15.75" customHeight="1" x14ac:dyDescent="0.3">
      <c r="A764" s="125"/>
      <c r="B764" s="125"/>
      <c r="C764" s="125"/>
      <c r="D764" s="125"/>
      <c r="E764" s="125"/>
      <c r="F764" s="125"/>
      <c r="G764" s="125"/>
      <c r="H764" s="125"/>
      <c r="I764" s="125"/>
      <c r="J764" s="125"/>
      <c r="K764" s="125"/>
      <c r="L764" s="125"/>
      <c r="M764" s="125"/>
      <c r="N764" s="125"/>
      <c r="O764" s="125"/>
      <c r="P764" s="125"/>
      <c r="Q764" s="125"/>
      <c r="R764" s="125"/>
      <c r="S764" s="125"/>
      <c r="T764" s="125"/>
      <c r="U764" s="125"/>
      <c r="V764" s="125"/>
      <c r="W764" s="125"/>
      <c r="X764" s="125"/>
      <c r="Y764" s="125"/>
      <c r="Z764" s="125"/>
    </row>
    <row r="765" spans="1:26" ht="15.75" customHeight="1" x14ac:dyDescent="0.3">
      <c r="A765" s="125"/>
      <c r="B765" s="125"/>
      <c r="C765" s="125"/>
      <c r="D765" s="125"/>
      <c r="E765" s="125"/>
      <c r="F765" s="125"/>
      <c r="G765" s="125"/>
      <c r="H765" s="125"/>
      <c r="I765" s="125"/>
      <c r="J765" s="125"/>
      <c r="K765" s="125"/>
      <c r="L765" s="125"/>
      <c r="M765" s="125"/>
      <c r="N765" s="125"/>
      <c r="O765" s="125"/>
      <c r="P765" s="125"/>
      <c r="Q765" s="125"/>
      <c r="R765" s="125"/>
      <c r="S765" s="125"/>
      <c r="T765" s="125"/>
      <c r="U765" s="125"/>
      <c r="V765" s="125"/>
      <c r="W765" s="125"/>
      <c r="X765" s="125"/>
      <c r="Y765" s="125"/>
      <c r="Z765" s="125"/>
    </row>
    <row r="766" spans="1:26" ht="15.75" customHeight="1" x14ac:dyDescent="0.3">
      <c r="A766" s="125"/>
      <c r="B766" s="125"/>
      <c r="C766" s="125"/>
      <c r="D766" s="125"/>
      <c r="E766" s="125"/>
      <c r="F766" s="125"/>
      <c r="G766" s="125"/>
      <c r="H766" s="125"/>
      <c r="I766" s="125"/>
      <c r="J766" s="125"/>
      <c r="K766" s="125"/>
      <c r="L766" s="125"/>
      <c r="M766" s="125"/>
      <c r="N766" s="125"/>
      <c r="O766" s="125"/>
      <c r="P766" s="125"/>
      <c r="Q766" s="125"/>
      <c r="R766" s="125"/>
      <c r="S766" s="125"/>
      <c r="T766" s="125"/>
      <c r="U766" s="125"/>
      <c r="V766" s="125"/>
      <c r="W766" s="125"/>
      <c r="X766" s="125"/>
      <c r="Y766" s="125"/>
      <c r="Z766" s="125"/>
    </row>
    <row r="767" spans="1:26" ht="15.75" customHeight="1" x14ac:dyDescent="0.3">
      <c r="A767" s="125"/>
      <c r="B767" s="125"/>
      <c r="C767" s="125"/>
      <c r="D767" s="125"/>
      <c r="E767" s="125"/>
      <c r="F767" s="125"/>
      <c r="G767" s="125"/>
      <c r="H767" s="125"/>
      <c r="I767" s="125"/>
      <c r="J767" s="125"/>
      <c r="K767" s="125"/>
      <c r="L767" s="125"/>
      <c r="M767" s="125"/>
      <c r="N767" s="125"/>
      <c r="O767" s="125"/>
      <c r="P767" s="125"/>
      <c r="Q767" s="125"/>
      <c r="R767" s="125"/>
      <c r="S767" s="125"/>
      <c r="T767" s="125"/>
      <c r="U767" s="125"/>
      <c r="V767" s="125"/>
      <c r="W767" s="125"/>
      <c r="X767" s="125"/>
      <c r="Y767" s="125"/>
      <c r="Z767" s="125"/>
    </row>
    <row r="768" spans="1:26" ht="15.75" customHeight="1" x14ac:dyDescent="0.3">
      <c r="A768" s="125"/>
      <c r="B768" s="125"/>
      <c r="C768" s="125"/>
      <c r="D768" s="125"/>
      <c r="E768" s="125"/>
      <c r="F768" s="125"/>
      <c r="G768" s="125"/>
      <c r="H768" s="125"/>
      <c r="I768" s="125"/>
      <c r="J768" s="125"/>
      <c r="K768" s="125"/>
      <c r="L768" s="125"/>
      <c r="M768" s="125"/>
      <c r="N768" s="125"/>
      <c r="O768" s="125"/>
      <c r="P768" s="125"/>
      <c r="Q768" s="125"/>
      <c r="R768" s="125"/>
      <c r="S768" s="125"/>
      <c r="T768" s="125"/>
      <c r="U768" s="125"/>
      <c r="V768" s="125"/>
      <c r="W768" s="125"/>
      <c r="X768" s="125"/>
      <c r="Y768" s="125"/>
      <c r="Z768" s="125"/>
    </row>
    <row r="769" spans="1:26" ht="15.75" customHeight="1" x14ac:dyDescent="0.3">
      <c r="A769" s="125"/>
      <c r="B769" s="125"/>
      <c r="C769" s="125"/>
      <c r="D769" s="125"/>
      <c r="E769" s="125"/>
      <c r="F769" s="125"/>
      <c r="G769" s="125"/>
      <c r="H769" s="125"/>
      <c r="I769" s="125"/>
      <c r="J769" s="125"/>
      <c r="K769" s="125"/>
      <c r="L769" s="125"/>
      <c r="M769" s="125"/>
      <c r="N769" s="125"/>
      <c r="O769" s="125"/>
      <c r="P769" s="125"/>
      <c r="Q769" s="125"/>
      <c r="R769" s="125"/>
      <c r="S769" s="125"/>
      <c r="T769" s="125"/>
      <c r="U769" s="125"/>
      <c r="V769" s="125"/>
      <c r="W769" s="125"/>
      <c r="X769" s="125"/>
      <c r="Y769" s="125"/>
      <c r="Z769" s="125"/>
    </row>
    <row r="770" spans="1:26" ht="15.75" customHeight="1" x14ac:dyDescent="0.3">
      <c r="A770" s="125"/>
      <c r="B770" s="125"/>
      <c r="C770" s="125"/>
      <c r="D770" s="125"/>
      <c r="E770" s="125"/>
      <c r="F770" s="125"/>
      <c r="G770" s="125"/>
      <c r="H770" s="125"/>
      <c r="I770" s="125"/>
      <c r="J770" s="125"/>
      <c r="K770" s="125"/>
      <c r="L770" s="125"/>
      <c r="M770" s="125"/>
      <c r="N770" s="125"/>
      <c r="O770" s="125"/>
      <c r="P770" s="125"/>
      <c r="Q770" s="125"/>
      <c r="R770" s="125"/>
      <c r="S770" s="125"/>
      <c r="T770" s="125"/>
      <c r="U770" s="125"/>
      <c r="V770" s="125"/>
      <c r="W770" s="125"/>
      <c r="X770" s="125"/>
      <c r="Y770" s="125"/>
      <c r="Z770" s="125"/>
    </row>
    <row r="771" spans="1:26" ht="15.75" customHeight="1" x14ac:dyDescent="0.3">
      <c r="A771" s="125"/>
      <c r="B771" s="125"/>
      <c r="C771" s="125"/>
      <c r="D771" s="125"/>
      <c r="E771" s="125"/>
      <c r="F771" s="125"/>
      <c r="G771" s="125"/>
      <c r="H771" s="125"/>
      <c r="I771" s="125"/>
      <c r="J771" s="125"/>
      <c r="K771" s="125"/>
      <c r="L771" s="125"/>
      <c r="M771" s="125"/>
      <c r="N771" s="125"/>
      <c r="O771" s="125"/>
      <c r="P771" s="125"/>
      <c r="Q771" s="125"/>
      <c r="R771" s="125"/>
      <c r="S771" s="125"/>
      <c r="T771" s="125"/>
      <c r="U771" s="125"/>
      <c r="V771" s="125"/>
      <c r="W771" s="125"/>
      <c r="X771" s="125"/>
      <c r="Y771" s="125"/>
      <c r="Z771" s="125"/>
    </row>
    <row r="772" spans="1:26" ht="15.75" customHeight="1" x14ac:dyDescent="0.3">
      <c r="A772" s="125"/>
      <c r="B772" s="125"/>
      <c r="C772" s="125"/>
      <c r="D772" s="125"/>
      <c r="E772" s="125"/>
      <c r="F772" s="125"/>
      <c r="G772" s="125"/>
      <c r="H772" s="125"/>
      <c r="I772" s="125"/>
      <c r="J772" s="125"/>
      <c r="K772" s="125"/>
      <c r="L772" s="125"/>
      <c r="M772" s="125"/>
      <c r="N772" s="125"/>
      <c r="O772" s="125"/>
      <c r="P772" s="125"/>
      <c r="Q772" s="125"/>
      <c r="R772" s="125"/>
      <c r="S772" s="125"/>
      <c r="T772" s="125"/>
      <c r="U772" s="125"/>
      <c r="V772" s="125"/>
      <c r="W772" s="125"/>
      <c r="X772" s="125"/>
      <c r="Y772" s="125"/>
      <c r="Z772" s="125"/>
    </row>
    <row r="773" spans="1:26" ht="15.75" customHeight="1" x14ac:dyDescent="0.3">
      <c r="A773" s="125"/>
      <c r="B773" s="125"/>
      <c r="C773" s="125"/>
      <c r="D773" s="125"/>
      <c r="E773" s="125"/>
      <c r="F773" s="125"/>
      <c r="G773" s="125"/>
      <c r="H773" s="125"/>
      <c r="I773" s="125"/>
      <c r="J773" s="125"/>
      <c r="K773" s="125"/>
      <c r="L773" s="125"/>
      <c r="M773" s="125"/>
      <c r="N773" s="125"/>
      <c r="O773" s="125"/>
      <c r="P773" s="125"/>
      <c r="Q773" s="125"/>
      <c r="R773" s="125"/>
      <c r="S773" s="125"/>
      <c r="T773" s="125"/>
      <c r="U773" s="125"/>
      <c r="V773" s="125"/>
      <c r="W773" s="125"/>
      <c r="X773" s="125"/>
      <c r="Y773" s="125"/>
      <c r="Z773" s="125"/>
    </row>
    <row r="774" spans="1:26" ht="15.75" customHeight="1" x14ac:dyDescent="0.3">
      <c r="A774" s="125"/>
      <c r="B774" s="125"/>
      <c r="C774" s="125"/>
      <c r="D774" s="125"/>
      <c r="E774" s="125"/>
      <c r="F774" s="125"/>
      <c r="G774" s="125"/>
      <c r="H774" s="125"/>
      <c r="I774" s="125"/>
      <c r="J774" s="125"/>
      <c r="K774" s="125"/>
      <c r="L774" s="125"/>
      <c r="M774" s="125"/>
      <c r="N774" s="125"/>
      <c r="O774" s="125"/>
      <c r="P774" s="125"/>
      <c r="Q774" s="125"/>
      <c r="R774" s="125"/>
      <c r="S774" s="125"/>
      <c r="T774" s="125"/>
      <c r="U774" s="125"/>
      <c r="V774" s="125"/>
      <c r="W774" s="125"/>
      <c r="X774" s="125"/>
      <c r="Y774" s="125"/>
      <c r="Z774" s="125"/>
    </row>
    <row r="775" spans="1:26" ht="15.75" customHeight="1" x14ac:dyDescent="0.3">
      <c r="A775" s="125"/>
      <c r="B775" s="125"/>
      <c r="C775" s="125"/>
      <c r="D775" s="125"/>
      <c r="E775" s="125"/>
      <c r="F775" s="125"/>
      <c r="G775" s="125"/>
      <c r="H775" s="125"/>
      <c r="I775" s="125"/>
      <c r="J775" s="125"/>
      <c r="K775" s="125"/>
      <c r="L775" s="125"/>
      <c r="M775" s="125"/>
      <c r="N775" s="125"/>
      <c r="O775" s="125"/>
      <c r="P775" s="125"/>
      <c r="Q775" s="125"/>
      <c r="R775" s="125"/>
      <c r="S775" s="125"/>
      <c r="T775" s="125"/>
      <c r="U775" s="125"/>
      <c r="V775" s="125"/>
      <c r="W775" s="125"/>
      <c r="X775" s="125"/>
      <c r="Y775" s="125"/>
      <c r="Z775" s="125"/>
    </row>
    <row r="776" spans="1:26" ht="15.75" customHeight="1" x14ac:dyDescent="0.3">
      <c r="A776" s="125"/>
      <c r="B776" s="125"/>
      <c r="C776" s="125"/>
      <c r="D776" s="125"/>
      <c r="E776" s="125"/>
      <c r="F776" s="125"/>
      <c r="G776" s="125"/>
      <c r="H776" s="125"/>
      <c r="I776" s="125"/>
      <c r="J776" s="125"/>
      <c r="K776" s="125"/>
      <c r="L776" s="125"/>
      <c r="M776" s="125"/>
      <c r="N776" s="125"/>
      <c r="O776" s="125"/>
      <c r="P776" s="125"/>
      <c r="Q776" s="125"/>
      <c r="R776" s="125"/>
      <c r="S776" s="125"/>
      <c r="T776" s="125"/>
      <c r="U776" s="125"/>
      <c r="V776" s="125"/>
      <c r="W776" s="125"/>
      <c r="X776" s="125"/>
      <c r="Y776" s="125"/>
      <c r="Z776" s="125"/>
    </row>
    <row r="777" spans="1:26" ht="15.75" customHeight="1" x14ac:dyDescent="0.3">
      <c r="A777" s="125"/>
      <c r="B777" s="125"/>
      <c r="C777" s="125"/>
      <c r="D777" s="125"/>
      <c r="E777" s="125"/>
      <c r="F777" s="125"/>
      <c r="G777" s="125"/>
      <c r="H777" s="125"/>
      <c r="I777" s="125"/>
      <c r="J777" s="125"/>
      <c r="K777" s="125"/>
      <c r="L777" s="125"/>
      <c r="M777" s="125"/>
      <c r="N777" s="125"/>
      <c r="O777" s="125"/>
      <c r="P777" s="125"/>
      <c r="Q777" s="125"/>
      <c r="R777" s="125"/>
      <c r="S777" s="125"/>
      <c r="T777" s="125"/>
      <c r="U777" s="125"/>
      <c r="V777" s="125"/>
      <c r="W777" s="125"/>
      <c r="X777" s="125"/>
      <c r="Y777" s="125"/>
      <c r="Z777" s="125"/>
    </row>
    <row r="778" spans="1:26" ht="15.75" customHeight="1" x14ac:dyDescent="0.3">
      <c r="A778" s="125"/>
      <c r="B778" s="125"/>
      <c r="C778" s="125"/>
      <c r="D778" s="125"/>
      <c r="E778" s="125"/>
      <c r="F778" s="125"/>
      <c r="G778" s="125"/>
      <c r="H778" s="125"/>
      <c r="I778" s="125"/>
      <c r="J778" s="125"/>
      <c r="K778" s="125"/>
      <c r="L778" s="125"/>
      <c r="M778" s="125"/>
      <c r="N778" s="125"/>
      <c r="O778" s="125"/>
      <c r="P778" s="125"/>
      <c r="Q778" s="125"/>
      <c r="R778" s="125"/>
      <c r="S778" s="125"/>
      <c r="T778" s="125"/>
      <c r="U778" s="125"/>
      <c r="V778" s="125"/>
      <c r="W778" s="125"/>
      <c r="X778" s="125"/>
      <c r="Y778" s="125"/>
      <c r="Z778" s="125"/>
    </row>
    <row r="779" spans="1:26" ht="15.75" customHeight="1" x14ac:dyDescent="0.3">
      <c r="A779" s="125"/>
      <c r="B779" s="125"/>
      <c r="C779" s="125"/>
      <c r="D779" s="125"/>
      <c r="E779" s="125"/>
      <c r="F779" s="125"/>
      <c r="G779" s="125"/>
      <c r="H779" s="125"/>
      <c r="I779" s="125"/>
      <c r="J779" s="125"/>
      <c r="K779" s="125"/>
      <c r="L779" s="125"/>
      <c r="M779" s="125"/>
      <c r="N779" s="125"/>
      <c r="O779" s="125"/>
      <c r="P779" s="125"/>
      <c r="Q779" s="125"/>
      <c r="R779" s="125"/>
      <c r="S779" s="125"/>
      <c r="T779" s="125"/>
      <c r="U779" s="125"/>
      <c r="V779" s="125"/>
      <c r="W779" s="125"/>
      <c r="X779" s="125"/>
      <c r="Y779" s="125"/>
      <c r="Z779" s="125"/>
    </row>
    <row r="780" spans="1:26" ht="15.75" customHeight="1" x14ac:dyDescent="0.3">
      <c r="A780" s="125"/>
      <c r="B780" s="125"/>
      <c r="C780" s="125"/>
      <c r="D780" s="125"/>
      <c r="E780" s="125"/>
      <c r="F780" s="125"/>
      <c r="G780" s="125"/>
      <c r="H780" s="125"/>
      <c r="I780" s="125"/>
      <c r="J780" s="125"/>
      <c r="K780" s="125"/>
      <c r="L780" s="125"/>
      <c r="M780" s="125"/>
      <c r="N780" s="125"/>
      <c r="O780" s="125"/>
      <c r="P780" s="125"/>
      <c r="Q780" s="125"/>
      <c r="R780" s="125"/>
      <c r="S780" s="125"/>
      <c r="T780" s="125"/>
      <c r="U780" s="125"/>
      <c r="V780" s="125"/>
      <c r="W780" s="125"/>
      <c r="X780" s="125"/>
      <c r="Y780" s="125"/>
      <c r="Z780" s="125"/>
    </row>
    <row r="781" spans="1:26" ht="15.75" customHeight="1" x14ac:dyDescent="0.3">
      <c r="A781" s="125"/>
      <c r="B781" s="125"/>
      <c r="C781" s="125"/>
      <c r="D781" s="125"/>
      <c r="E781" s="125"/>
      <c r="F781" s="125"/>
      <c r="G781" s="125"/>
      <c r="H781" s="125"/>
      <c r="I781" s="125"/>
      <c r="J781" s="125"/>
      <c r="K781" s="125"/>
      <c r="L781" s="125"/>
      <c r="M781" s="125"/>
      <c r="N781" s="125"/>
      <c r="O781" s="125"/>
      <c r="P781" s="125"/>
      <c r="Q781" s="125"/>
      <c r="R781" s="125"/>
      <c r="S781" s="125"/>
      <c r="T781" s="125"/>
      <c r="U781" s="125"/>
      <c r="V781" s="125"/>
      <c r="W781" s="125"/>
      <c r="X781" s="125"/>
      <c r="Y781" s="125"/>
      <c r="Z781" s="125"/>
    </row>
    <row r="782" spans="1:26" ht="15.75" customHeight="1" x14ac:dyDescent="0.3">
      <c r="A782" s="125"/>
      <c r="B782" s="125"/>
      <c r="C782" s="125"/>
      <c r="D782" s="125"/>
      <c r="E782" s="125"/>
      <c r="F782" s="125"/>
      <c r="G782" s="125"/>
      <c r="H782" s="125"/>
      <c r="I782" s="125"/>
      <c r="J782" s="125"/>
      <c r="K782" s="125"/>
      <c r="L782" s="125"/>
      <c r="M782" s="125"/>
      <c r="N782" s="125"/>
      <c r="O782" s="125"/>
      <c r="P782" s="125"/>
      <c r="Q782" s="125"/>
      <c r="R782" s="125"/>
      <c r="S782" s="125"/>
      <c r="T782" s="125"/>
      <c r="U782" s="125"/>
      <c r="V782" s="125"/>
      <c r="W782" s="125"/>
      <c r="X782" s="125"/>
      <c r="Y782" s="125"/>
      <c r="Z782" s="125"/>
    </row>
    <row r="783" spans="1:26" ht="15.75" customHeight="1" x14ac:dyDescent="0.3">
      <c r="A783" s="125"/>
      <c r="B783" s="125"/>
      <c r="C783" s="125"/>
      <c r="D783" s="125"/>
      <c r="E783" s="125"/>
      <c r="F783" s="125"/>
      <c r="G783" s="125"/>
      <c r="H783" s="125"/>
      <c r="I783" s="125"/>
      <c r="J783" s="125"/>
      <c r="K783" s="125"/>
      <c r="L783" s="125"/>
      <c r="M783" s="125"/>
      <c r="N783" s="125"/>
      <c r="O783" s="125"/>
      <c r="P783" s="125"/>
      <c r="Q783" s="125"/>
      <c r="R783" s="125"/>
      <c r="S783" s="125"/>
      <c r="T783" s="125"/>
      <c r="U783" s="125"/>
      <c r="V783" s="125"/>
      <c r="W783" s="125"/>
      <c r="X783" s="125"/>
      <c r="Y783" s="125"/>
      <c r="Z783" s="125"/>
    </row>
    <row r="784" spans="1:26" ht="15.75" customHeight="1" x14ac:dyDescent="0.3">
      <c r="A784" s="125"/>
      <c r="B784" s="125"/>
      <c r="C784" s="125"/>
      <c r="D784" s="125"/>
      <c r="E784" s="125"/>
      <c r="F784" s="125"/>
      <c r="G784" s="125"/>
      <c r="H784" s="125"/>
      <c r="I784" s="125"/>
      <c r="J784" s="125"/>
      <c r="K784" s="125"/>
      <c r="L784" s="125"/>
      <c r="M784" s="125"/>
      <c r="N784" s="125"/>
      <c r="O784" s="125"/>
      <c r="P784" s="125"/>
      <c r="Q784" s="125"/>
      <c r="R784" s="125"/>
      <c r="S784" s="125"/>
      <c r="T784" s="125"/>
      <c r="U784" s="125"/>
      <c r="V784" s="125"/>
      <c r="W784" s="125"/>
      <c r="X784" s="125"/>
      <c r="Y784" s="125"/>
      <c r="Z784" s="125"/>
    </row>
    <row r="785" spans="1:26" ht="15.75" customHeight="1" x14ac:dyDescent="0.3">
      <c r="A785" s="125"/>
      <c r="B785" s="125"/>
      <c r="C785" s="125"/>
      <c r="D785" s="125"/>
      <c r="E785" s="125"/>
      <c r="F785" s="125"/>
      <c r="G785" s="125"/>
      <c r="H785" s="125"/>
      <c r="I785" s="125"/>
      <c r="J785" s="125"/>
      <c r="K785" s="125"/>
      <c r="L785" s="125"/>
      <c r="M785" s="125"/>
      <c r="N785" s="125"/>
      <c r="O785" s="125"/>
      <c r="P785" s="125"/>
      <c r="Q785" s="125"/>
      <c r="R785" s="125"/>
      <c r="S785" s="125"/>
      <c r="T785" s="125"/>
      <c r="U785" s="125"/>
      <c r="V785" s="125"/>
      <c r="W785" s="125"/>
      <c r="X785" s="125"/>
      <c r="Y785" s="125"/>
      <c r="Z785" s="125"/>
    </row>
    <row r="786" spans="1:26" ht="15.75" customHeight="1" x14ac:dyDescent="0.3">
      <c r="A786" s="125"/>
      <c r="B786" s="125"/>
      <c r="C786" s="125"/>
      <c r="D786" s="125"/>
      <c r="E786" s="125"/>
      <c r="F786" s="125"/>
      <c r="G786" s="125"/>
      <c r="H786" s="125"/>
      <c r="I786" s="125"/>
      <c r="J786" s="125"/>
      <c r="K786" s="125"/>
      <c r="L786" s="125"/>
      <c r="M786" s="125"/>
      <c r="N786" s="125"/>
      <c r="O786" s="125"/>
      <c r="P786" s="125"/>
      <c r="Q786" s="125"/>
      <c r="R786" s="125"/>
      <c r="S786" s="125"/>
      <c r="T786" s="125"/>
      <c r="U786" s="125"/>
      <c r="V786" s="125"/>
      <c r="W786" s="125"/>
      <c r="X786" s="125"/>
      <c r="Y786" s="125"/>
      <c r="Z786" s="125"/>
    </row>
    <row r="787" spans="1:26" ht="15.75" customHeight="1" x14ac:dyDescent="0.3">
      <c r="A787" s="125"/>
      <c r="B787" s="125"/>
      <c r="C787" s="125"/>
      <c r="D787" s="125"/>
      <c r="E787" s="125"/>
      <c r="F787" s="125"/>
      <c r="G787" s="125"/>
      <c r="H787" s="125"/>
      <c r="I787" s="125"/>
      <c r="J787" s="125"/>
      <c r="K787" s="125"/>
      <c r="L787" s="125"/>
      <c r="M787" s="125"/>
      <c r="N787" s="125"/>
      <c r="O787" s="125"/>
      <c r="P787" s="125"/>
      <c r="Q787" s="125"/>
      <c r="R787" s="125"/>
      <c r="S787" s="125"/>
      <c r="T787" s="125"/>
      <c r="U787" s="125"/>
      <c r="V787" s="125"/>
      <c r="W787" s="125"/>
      <c r="X787" s="125"/>
      <c r="Y787" s="125"/>
      <c r="Z787" s="125"/>
    </row>
    <row r="788" spans="1:26" ht="15.75" customHeight="1" x14ac:dyDescent="0.3">
      <c r="A788" s="125"/>
      <c r="B788" s="125"/>
      <c r="C788" s="125"/>
      <c r="D788" s="125"/>
      <c r="E788" s="125"/>
      <c r="F788" s="125"/>
      <c r="G788" s="125"/>
      <c r="H788" s="125"/>
      <c r="I788" s="125"/>
      <c r="J788" s="125"/>
      <c r="K788" s="125"/>
      <c r="L788" s="125"/>
      <c r="M788" s="125"/>
      <c r="N788" s="125"/>
      <c r="O788" s="125"/>
      <c r="P788" s="125"/>
      <c r="Q788" s="125"/>
      <c r="R788" s="125"/>
      <c r="S788" s="125"/>
      <c r="T788" s="125"/>
      <c r="U788" s="125"/>
      <c r="V788" s="125"/>
      <c r="W788" s="125"/>
      <c r="X788" s="125"/>
      <c r="Y788" s="125"/>
      <c r="Z788" s="125"/>
    </row>
    <row r="789" spans="1:26" ht="15.75" customHeight="1" x14ac:dyDescent="0.3">
      <c r="A789" s="125"/>
      <c r="B789" s="125"/>
      <c r="C789" s="125"/>
      <c r="D789" s="125"/>
      <c r="E789" s="125"/>
      <c r="F789" s="125"/>
      <c r="G789" s="125"/>
      <c r="H789" s="125"/>
      <c r="I789" s="125"/>
      <c r="J789" s="125"/>
      <c r="K789" s="125"/>
      <c r="L789" s="125"/>
      <c r="M789" s="125"/>
      <c r="N789" s="125"/>
      <c r="O789" s="125"/>
      <c r="P789" s="125"/>
      <c r="Q789" s="125"/>
      <c r="R789" s="125"/>
      <c r="S789" s="125"/>
      <c r="T789" s="125"/>
      <c r="U789" s="125"/>
      <c r="V789" s="125"/>
      <c r="W789" s="125"/>
      <c r="X789" s="125"/>
      <c r="Y789" s="125"/>
      <c r="Z789" s="125"/>
    </row>
    <row r="790" spans="1:26" ht="15.75" customHeight="1" x14ac:dyDescent="0.3">
      <c r="A790" s="125"/>
      <c r="B790" s="125"/>
      <c r="C790" s="125"/>
      <c r="D790" s="125"/>
      <c r="E790" s="125"/>
      <c r="F790" s="125"/>
      <c r="G790" s="125"/>
      <c r="H790" s="125"/>
      <c r="I790" s="125"/>
      <c r="J790" s="125"/>
      <c r="K790" s="125"/>
      <c r="L790" s="125"/>
      <c r="M790" s="125"/>
      <c r="N790" s="125"/>
      <c r="O790" s="125"/>
      <c r="P790" s="125"/>
      <c r="Q790" s="125"/>
      <c r="R790" s="125"/>
      <c r="S790" s="125"/>
      <c r="T790" s="125"/>
      <c r="U790" s="125"/>
      <c r="V790" s="125"/>
      <c r="W790" s="125"/>
      <c r="X790" s="125"/>
      <c r="Y790" s="125"/>
      <c r="Z790" s="125"/>
    </row>
    <row r="791" spans="1:26" ht="15.75" customHeight="1" x14ac:dyDescent="0.3">
      <c r="A791" s="125"/>
      <c r="B791" s="125"/>
      <c r="C791" s="125"/>
      <c r="D791" s="125"/>
      <c r="E791" s="125"/>
      <c r="F791" s="125"/>
      <c r="G791" s="125"/>
      <c r="H791" s="125"/>
      <c r="I791" s="125"/>
      <c r="J791" s="125"/>
      <c r="K791" s="125"/>
      <c r="L791" s="125"/>
      <c r="M791" s="125"/>
      <c r="N791" s="125"/>
      <c r="O791" s="125"/>
      <c r="P791" s="125"/>
      <c r="Q791" s="125"/>
      <c r="R791" s="125"/>
      <c r="S791" s="125"/>
      <c r="T791" s="125"/>
      <c r="U791" s="125"/>
      <c r="V791" s="125"/>
      <c r="W791" s="125"/>
      <c r="X791" s="125"/>
      <c r="Y791" s="125"/>
      <c r="Z791" s="125"/>
    </row>
    <row r="792" spans="1:26" ht="15.75" customHeight="1" x14ac:dyDescent="0.3">
      <c r="A792" s="125"/>
      <c r="B792" s="125"/>
      <c r="C792" s="125"/>
      <c r="D792" s="125"/>
      <c r="E792" s="125"/>
      <c r="F792" s="125"/>
      <c r="G792" s="125"/>
      <c r="H792" s="125"/>
      <c r="I792" s="125"/>
      <c r="J792" s="125"/>
      <c r="K792" s="125"/>
      <c r="L792" s="125"/>
      <c r="M792" s="125"/>
      <c r="N792" s="125"/>
      <c r="O792" s="125"/>
      <c r="P792" s="125"/>
      <c r="Q792" s="125"/>
      <c r="R792" s="125"/>
      <c r="S792" s="125"/>
      <c r="T792" s="125"/>
      <c r="U792" s="125"/>
      <c r="V792" s="125"/>
      <c r="W792" s="125"/>
      <c r="X792" s="125"/>
      <c r="Y792" s="125"/>
      <c r="Z792" s="125"/>
    </row>
    <row r="793" spans="1:26" ht="15.75" customHeight="1" x14ac:dyDescent="0.3">
      <c r="A793" s="125"/>
      <c r="B793" s="125"/>
      <c r="C793" s="125"/>
      <c r="D793" s="125"/>
      <c r="E793" s="125"/>
      <c r="F793" s="125"/>
      <c r="G793" s="125"/>
      <c r="H793" s="125"/>
      <c r="I793" s="125"/>
      <c r="J793" s="125"/>
      <c r="K793" s="125"/>
      <c r="L793" s="125"/>
      <c r="M793" s="125"/>
      <c r="N793" s="125"/>
      <c r="O793" s="125"/>
      <c r="P793" s="125"/>
      <c r="Q793" s="125"/>
      <c r="R793" s="125"/>
      <c r="S793" s="125"/>
      <c r="T793" s="125"/>
      <c r="U793" s="125"/>
      <c r="V793" s="125"/>
      <c r="W793" s="125"/>
      <c r="X793" s="125"/>
      <c r="Y793" s="125"/>
      <c r="Z793" s="125"/>
    </row>
    <row r="794" spans="1:26" ht="15.75" customHeight="1" x14ac:dyDescent="0.3">
      <c r="A794" s="125"/>
      <c r="B794" s="125"/>
      <c r="C794" s="125"/>
      <c r="D794" s="125"/>
      <c r="E794" s="125"/>
      <c r="F794" s="125"/>
      <c r="G794" s="125"/>
      <c r="H794" s="125"/>
      <c r="I794" s="125"/>
      <c r="J794" s="125"/>
      <c r="K794" s="125"/>
      <c r="L794" s="125"/>
      <c r="M794" s="125"/>
      <c r="N794" s="125"/>
      <c r="O794" s="125"/>
      <c r="P794" s="125"/>
      <c r="Q794" s="125"/>
      <c r="R794" s="125"/>
      <c r="S794" s="125"/>
      <c r="T794" s="125"/>
      <c r="U794" s="125"/>
      <c r="V794" s="125"/>
      <c r="W794" s="125"/>
      <c r="X794" s="125"/>
      <c r="Y794" s="125"/>
      <c r="Z794" s="125"/>
    </row>
    <row r="795" spans="1:26" ht="15.75" customHeight="1" x14ac:dyDescent="0.3">
      <c r="A795" s="125"/>
      <c r="B795" s="125"/>
      <c r="C795" s="125"/>
      <c r="D795" s="125"/>
      <c r="E795" s="125"/>
      <c r="F795" s="125"/>
      <c r="G795" s="125"/>
      <c r="H795" s="125"/>
      <c r="I795" s="125"/>
      <c r="J795" s="125"/>
      <c r="K795" s="125"/>
      <c r="L795" s="125"/>
      <c r="M795" s="125"/>
      <c r="N795" s="125"/>
      <c r="O795" s="125"/>
      <c r="P795" s="125"/>
      <c r="Q795" s="125"/>
      <c r="R795" s="125"/>
      <c r="S795" s="125"/>
      <c r="T795" s="125"/>
      <c r="U795" s="125"/>
      <c r="V795" s="125"/>
      <c r="W795" s="125"/>
      <c r="X795" s="125"/>
      <c r="Y795" s="125"/>
      <c r="Z795" s="125"/>
    </row>
    <row r="796" spans="1:26" ht="15.75" customHeight="1" x14ac:dyDescent="0.3">
      <c r="A796" s="125"/>
      <c r="B796" s="125"/>
      <c r="C796" s="125"/>
      <c r="D796" s="125"/>
      <c r="E796" s="125"/>
      <c r="F796" s="125"/>
      <c r="G796" s="125"/>
      <c r="H796" s="125"/>
      <c r="I796" s="125"/>
      <c r="J796" s="125"/>
      <c r="K796" s="125"/>
      <c r="L796" s="125"/>
      <c r="M796" s="125"/>
      <c r="N796" s="125"/>
      <c r="O796" s="125"/>
      <c r="P796" s="125"/>
      <c r="Q796" s="125"/>
      <c r="R796" s="125"/>
      <c r="S796" s="125"/>
      <c r="T796" s="125"/>
      <c r="U796" s="125"/>
      <c r="V796" s="125"/>
      <c r="W796" s="125"/>
      <c r="X796" s="125"/>
      <c r="Y796" s="125"/>
      <c r="Z796" s="125"/>
    </row>
    <row r="797" spans="1:26" ht="15.75" customHeight="1" x14ac:dyDescent="0.3">
      <c r="A797" s="125"/>
      <c r="B797" s="125"/>
      <c r="C797" s="125"/>
      <c r="D797" s="125"/>
      <c r="E797" s="125"/>
      <c r="F797" s="125"/>
      <c r="G797" s="125"/>
      <c r="H797" s="125"/>
      <c r="I797" s="125"/>
      <c r="J797" s="125"/>
      <c r="K797" s="125"/>
      <c r="L797" s="125"/>
      <c r="M797" s="125"/>
      <c r="N797" s="125"/>
      <c r="O797" s="125"/>
      <c r="P797" s="125"/>
      <c r="Q797" s="125"/>
      <c r="R797" s="125"/>
      <c r="S797" s="125"/>
      <c r="T797" s="125"/>
      <c r="U797" s="125"/>
      <c r="V797" s="125"/>
      <c r="W797" s="125"/>
      <c r="X797" s="125"/>
      <c r="Y797" s="125"/>
      <c r="Z797" s="125"/>
    </row>
    <row r="798" spans="1:26" ht="15.75" customHeight="1" x14ac:dyDescent="0.3">
      <c r="A798" s="125"/>
      <c r="B798" s="125"/>
      <c r="C798" s="125"/>
      <c r="D798" s="125"/>
      <c r="E798" s="125"/>
      <c r="F798" s="125"/>
      <c r="G798" s="125"/>
      <c r="H798" s="125"/>
      <c r="I798" s="125"/>
      <c r="J798" s="125"/>
      <c r="K798" s="125"/>
      <c r="L798" s="125"/>
      <c r="M798" s="125"/>
      <c r="N798" s="125"/>
      <c r="O798" s="125"/>
      <c r="P798" s="125"/>
      <c r="Q798" s="125"/>
      <c r="R798" s="125"/>
      <c r="S798" s="125"/>
      <c r="T798" s="125"/>
      <c r="U798" s="125"/>
      <c r="V798" s="125"/>
      <c r="W798" s="125"/>
      <c r="X798" s="125"/>
      <c r="Y798" s="125"/>
      <c r="Z798" s="125"/>
    </row>
    <row r="799" spans="1:26" ht="15.75" customHeight="1" x14ac:dyDescent="0.3">
      <c r="A799" s="125"/>
      <c r="B799" s="125"/>
      <c r="C799" s="125"/>
      <c r="D799" s="125"/>
      <c r="E799" s="125"/>
      <c r="F799" s="125"/>
      <c r="G799" s="125"/>
      <c r="H799" s="125"/>
      <c r="I799" s="125"/>
      <c r="J799" s="125"/>
      <c r="K799" s="125"/>
      <c r="L799" s="125"/>
      <c r="M799" s="125"/>
      <c r="N799" s="125"/>
      <c r="O799" s="125"/>
      <c r="P799" s="125"/>
      <c r="Q799" s="125"/>
      <c r="R799" s="125"/>
      <c r="S799" s="125"/>
      <c r="T799" s="125"/>
      <c r="U799" s="125"/>
      <c r="V799" s="125"/>
      <c r="W799" s="125"/>
      <c r="X799" s="125"/>
      <c r="Y799" s="125"/>
      <c r="Z799" s="125"/>
    </row>
    <row r="800" spans="1:26" ht="15.75" customHeight="1" x14ac:dyDescent="0.3">
      <c r="A800" s="125"/>
      <c r="B800" s="125"/>
      <c r="C800" s="125"/>
      <c r="D800" s="125"/>
      <c r="E800" s="125"/>
      <c r="F800" s="125"/>
      <c r="G800" s="125"/>
      <c r="H800" s="125"/>
      <c r="I800" s="125"/>
      <c r="J800" s="125"/>
      <c r="K800" s="125"/>
      <c r="L800" s="125"/>
      <c r="M800" s="125"/>
      <c r="N800" s="125"/>
      <c r="O800" s="125"/>
      <c r="P800" s="125"/>
      <c r="Q800" s="125"/>
      <c r="R800" s="125"/>
      <c r="S800" s="125"/>
      <c r="T800" s="125"/>
      <c r="U800" s="125"/>
      <c r="V800" s="125"/>
      <c r="W800" s="125"/>
      <c r="X800" s="125"/>
      <c r="Y800" s="125"/>
      <c r="Z800" s="125"/>
    </row>
    <row r="801" spans="1:26" ht="15.75" customHeight="1" x14ac:dyDescent="0.3">
      <c r="A801" s="125"/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  <c r="V801" s="125"/>
      <c r="W801" s="125"/>
      <c r="X801" s="125"/>
      <c r="Y801" s="125"/>
      <c r="Z801" s="125"/>
    </row>
    <row r="802" spans="1:26" ht="15.75" customHeight="1" x14ac:dyDescent="0.3">
      <c r="A802" s="125"/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  <c r="V802" s="125"/>
      <c r="W802" s="125"/>
      <c r="X802" s="125"/>
      <c r="Y802" s="125"/>
      <c r="Z802" s="125"/>
    </row>
    <row r="803" spans="1:26" ht="15.75" customHeight="1" x14ac:dyDescent="0.3">
      <c r="A803" s="125"/>
      <c r="B803" s="125"/>
      <c r="C803" s="125"/>
      <c r="D803" s="125"/>
      <c r="E803" s="125"/>
      <c r="F803" s="125"/>
      <c r="G803" s="125"/>
      <c r="H803" s="125"/>
      <c r="I803" s="125"/>
      <c r="J803" s="125"/>
      <c r="K803" s="125"/>
      <c r="L803" s="125"/>
      <c r="M803" s="125"/>
      <c r="N803" s="125"/>
      <c r="O803" s="125"/>
      <c r="P803" s="125"/>
      <c r="Q803" s="125"/>
      <c r="R803" s="125"/>
      <c r="S803" s="125"/>
      <c r="T803" s="125"/>
      <c r="U803" s="125"/>
      <c r="V803" s="125"/>
      <c r="W803" s="125"/>
      <c r="X803" s="125"/>
      <c r="Y803" s="125"/>
      <c r="Z803" s="125"/>
    </row>
    <row r="804" spans="1:26" ht="15.75" customHeight="1" x14ac:dyDescent="0.3">
      <c r="A804" s="125"/>
      <c r="B804" s="125"/>
      <c r="C804" s="125"/>
      <c r="D804" s="125"/>
      <c r="E804" s="125"/>
      <c r="F804" s="125"/>
      <c r="G804" s="125"/>
      <c r="H804" s="125"/>
      <c r="I804" s="125"/>
      <c r="J804" s="125"/>
      <c r="K804" s="125"/>
      <c r="L804" s="125"/>
      <c r="M804" s="125"/>
      <c r="N804" s="125"/>
      <c r="O804" s="125"/>
      <c r="P804" s="125"/>
      <c r="Q804" s="125"/>
      <c r="R804" s="125"/>
      <c r="S804" s="125"/>
      <c r="T804" s="125"/>
      <c r="U804" s="125"/>
      <c r="V804" s="125"/>
      <c r="W804" s="125"/>
      <c r="X804" s="125"/>
      <c r="Y804" s="125"/>
      <c r="Z804" s="125"/>
    </row>
    <row r="805" spans="1:26" ht="15.75" customHeight="1" x14ac:dyDescent="0.3">
      <c r="A805" s="125"/>
      <c r="B805" s="125"/>
      <c r="C805" s="125"/>
      <c r="D805" s="125"/>
      <c r="E805" s="125"/>
      <c r="F805" s="125"/>
      <c r="G805" s="125"/>
      <c r="H805" s="125"/>
      <c r="I805" s="125"/>
      <c r="J805" s="125"/>
      <c r="K805" s="125"/>
      <c r="L805" s="125"/>
      <c r="M805" s="125"/>
      <c r="N805" s="125"/>
      <c r="O805" s="125"/>
      <c r="P805" s="125"/>
      <c r="Q805" s="125"/>
      <c r="R805" s="125"/>
      <c r="S805" s="125"/>
      <c r="T805" s="125"/>
      <c r="U805" s="125"/>
      <c r="V805" s="125"/>
      <c r="W805" s="125"/>
      <c r="X805" s="125"/>
      <c r="Y805" s="125"/>
      <c r="Z805" s="125"/>
    </row>
    <row r="806" spans="1:26" ht="15.75" customHeight="1" x14ac:dyDescent="0.3">
      <c r="A806" s="125"/>
      <c r="B806" s="125"/>
      <c r="C806" s="125"/>
      <c r="D806" s="125"/>
      <c r="E806" s="125"/>
      <c r="F806" s="125"/>
      <c r="G806" s="125"/>
      <c r="H806" s="125"/>
      <c r="I806" s="125"/>
      <c r="J806" s="125"/>
      <c r="K806" s="125"/>
      <c r="L806" s="125"/>
      <c r="M806" s="125"/>
      <c r="N806" s="125"/>
      <c r="O806" s="125"/>
      <c r="P806" s="125"/>
      <c r="Q806" s="125"/>
      <c r="R806" s="125"/>
      <c r="S806" s="125"/>
      <c r="T806" s="125"/>
      <c r="U806" s="125"/>
      <c r="V806" s="125"/>
      <c r="W806" s="125"/>
      <c r="X806" s="125"/>
      <c r="Y806" s="125"/>
      <c r="Z806" s="125"/>
    </row>
    <row r="807" spans="1:26" ht="15.75" customHeight="1" x14ac:dyDescent="0.3">
      <c r="A807" s="125"/>
      <c r="B807" s="125"/>
      <c r="C807" s="125"/>
      <c r="D807" s="125"/>
      <c r="E807" s="125"/>
      <c r="F807" s="125"/>
      <c r="G807" s="125"/>
      <c r="H807" s="125"/>
      <c r="I807" s="125"/>
      <c r="J807" s="125"/>
      <c r="K807" s="125"/>
      <c r="L807" s="125"/>
      <c r="M807" s="125"/>
      <c r="N807" s="125"/>
      <c r="O807" s="125"/>
      <c r="P807" s="125"/>
      <c r="Q807" s="125"/>
      <c r="R807" s="125"/>
      <c r="S807" s="125"/>
      <c r="T807" s="125"/>
      <c r="U807" s="125"/>
      <c r="V807" s="125"/>
      <c r="W807" s="125"/>
      <c r="X807" s="125"/>
      <c r="Y807" s="125"/>
      <c r="Z807" s="125"/>
    </row>
    <row r="808" spans="1:26" ht="15.75" customHeight="1" x14ac:dyDescent="0.3">
      <c r="A808" s="125"/>
      <c r="B808" s="125"/>
      <c r="C808" s="125"/>
      <c r="D808" s="125"/>
      <c r="E808" s="125"/>
      <c r="F808" s="125"/>
      <c r="G808" s="125"/>
      <c r="H808" s="125"/>
      <c r="I808" s="125"/>
      <c r="J808" s="125"/>
      <c r="K808" s="125"/>
      <c r="L808" s="125"/>
      <c r="M808" s="125"/>
      <c r="N808" s="125"/>
      <c r="O808" s="125"/>
      <c r="P808" s="125"/>
      <c r="Q808" s="125"/>
      <c r="R808" s="125"/>
      <c r="S808" s="125"/>
      <c r="T808" s="125"/>
      <c r="U808" s="125"/>
      <c r="V808" s="125"/>
      <c r="W808" s="125"/>
      <c r="X808" s="125"/>
      <c r="Y808" s="125"/>
      <c r="Z808" s="125"/>
    </row>
    <row r="809" spans="1:26" ht="15.75" customHeight="1" x14ac:dyDescent="0.3">
      <c r="A809" s="125"/>
      <c r="B809" s="125"/>
      <c r="C809" s="125"/>
      <c r="D809" s="125"/>
      <c r="E809" s="125"/>
      <c r="F809" s="125"/>
      <c r="G809" s="125"/>
      <c r="H809" s="125"/>
      <c r="I809" s="125"/>
      <c r="J809" s="125"/>
      <c r="K809" s="125"/>
      <c r="L809" s="125"/>
      <c r="M809" s="125"/>
      <c r="N809" s="125"/>
      <c r="O809" s="125"/>
      <c r="P809" s="125"/>
      <c r="Q809" s="125"/>
      <c r="R809" s="125"/>
      <c r="S809" s="125"/>
      <c r="T809" s="125"/>
      <c r="U809" s="125"/>
      <c r="V809" s="125"/>
      <c r="W809" s="125"/>
      <c r="X809" s="125"/>
      <c r="Y809" s="125"/>
      <c r="Z809" s="125"/>
    </row>
    <row r="810" spans="1:26" ht="15.75" customHeight="1" x14ac:dyDescent="0.3">
      <c r="A810" s="125"/>
      <c r="B810" s="125"/>
      <c r="C810" s="125"/>
      <c r="D810" s="125"/>
      <c r="E810" s="125"/>
      <c r="F810" s="125"/>
      <c r="G810" s="125"/>
      <c r="H810" s="125"/>
      <c r="I810" s="125"/>
      <c r="J810" s="125"/>
      <c r="K810" s="125"/>
      <c r="L810" s="125"/>
      <c r="M810" s="125"/>
      <c r="N810" s="125"/>
      <c r="O810" s="125"/>
      <c r="P810" s="125"/>
      <c r="Q810" s="125"/>
      <c r="R810" s="125"/>
      <c r="S810" s="125"/>
      <c r="T810" s="125"/>
      <c r="U810" s="125"/>
      <c r="V810" s="125"/>
      <c r="W810" s="125"/>
      <c r="X810" s="125"/>
      <c r="Y810" s="125"/>
      <c r="Z810" s="125"/>
    </row>
    <row r="811" spans="1:26" ht="15.75" customHeight="1" x14ac:dyDescent="0.3">
      <c r="A811" s="125"/>
      <c r="B811" s="125"/>
      <c r="C811" s="125"/>
      <c r="D811" s="125"/>
      <c r="E811" s="125"/>
      <c r="F811" s="125"/>
      <c r="G811" s="125"/>
      <c r="H811" s="125"/>
      <c r="I811" s="125"/>
      <c r="J811" s="125"/>
      <c r="K811" s="125"/>
      <c r="L811" s="125"/>
      <c r="M811" s="125"/>
      <c r="N811" s="125"/>
      <c r="O811" s="125"/>
      <c r="P811" s="125"/>
      <c r="Q811" s="125"/>
      <c r="R811" s="125"/>
      <c r="S811" s="125"/>
      <c r="T811" s="125"/>
      <c r="U811" s="125"/>
      <c r="V811" s="125"/>
      <c r="W811" s="125"/>
      <c r="X811" s="125"/>
      <c r="Y811" s="125"/>
      <c r="Z811" s="125"/>
    </row>
    <row r="812" spans="1:26" ht="15.75" customHeight="1" x14ac:dyDescent="0.3">
      <c r="A812" s="125"/>
      <c r="B812" s="125"/>
      <c r="C812" s="125"/>
      <c r="D812" s="125"/>
      <c r="E812" s="125"/>
      <c r="F812" s="125"/>
      <c r="G812" s="125"/>
      <c r="H812" s="125"/>
      <c r="I812" s="125"/>
      <c r="J812" s="125"/>
      <c r="K812" s="125"/>
      <c r="L812" s="125"/>
      <c r="M812" s="125"/>
      <c r="N812" s="125"/>
      <c r="O812" s="125"/>
      <c r="P812" s="125"/>
      <c r="Q812" s="125"/>
      <c r="R812" s="125"/>
      <c r="S812" s="125"/>
      <c r="T812" s="125"/>
      <c r="U812" s="125"/>
      <c r="V812" s="125"/>
      <c r="W812" s="125"/>
      <c r="X812" s="125"/>
      <c r="Y812" s="125"/>
      <c r="Z812" s="125"/>
    </row>
    <row r="813" spans="1:26" ht="15.75" customHeight="1" x14ac:dyDescent="0.3">
      <c r="A813" s="125"/>
      <c r="B813" s="125"/>
      <c r="C813" s="125"/>
      <c r="D813" s="125"/>
      <c r="E813" s="125"/>
      <c r="F813" s="125"/>
      <c r="G813" s="125"/>
      <c r="H813" s="125"/>
      <c r="I813" s="125"/>
      <c r="J813" s="125"/>
      <c r="K813" s="125"/>
      <c r="L813" s="125"/>
      <c r="M813" s="125"/>
      <c r="N813" s="125"/>
      <c r="O813" s="125"/>
      <c r="P813" s="125"/>
      <c r="Q813" s="125"/>
      <c r="R813" s="125"/>
      <c r="S813" s="125"/>
      <c r="T813" s="125"/>
      <c r="U813" s="125"/>
      <c r="V813" s="125"/>
      <c r="W813" s="125"/>
      <c r="X813" s="125"/>
      <c r="Y813" s="125"/>
      <c r="Z813" s="125"/>
    </row>
    <row r="814" spans="1:26" ht="15.75" customHeight="1" x14ac:dyDescent="0.3">
      <c r="A814" s="125"/>
      <c r="B814" s="125"/>
      <c r="C814" s="125"/>
      <c r="D814" s="125"/>
      <c r="E814" s="125"/>
      <c r="F814" s="125"/>
      <c r="G814" s="125"/>
      <c r="H814" s="125"/>
      <c r="I814" s="125"/>
      <c r="J814" s="125"/>
      <c r="K814" s="125"/>
      <c r="L814" s="125"/>
      <c r="M814" s="125"/>
      <c r="N814" s="125"/>
      <c r="O814" s="125"/>
      <c r="P814" s="125"/>
      <c r="Q814" s="125"/>
      <c r="R814" s="125"/>
      <c r="S814" s="125"/>
      <c r="T814" s="125"/>
      <c r="U814" s="125"/>
      <c r="V814" s="125"/>
      <c r="W814" s="125"/>
      <c r="X814" s="125"/>
      <c r="Y814" s="125"/>
      <c r="Z814" s="125"/>
    </row>
    <row r="815" spans="1:26" ht="15.75" customHeight="1" x14ac:dyDescent="0.3">
      <c r="A815" s="125"/>
      <c r="B815" s="125"/>
      <c r="C815" s="125"/>
      <c r="D815" s="125"/>
      <c r="E815" s="125"/>
      <c r="F815" s="125"/>
      <c r="G815" s="125"/>
      <c r="H815" s="125"/>
      <c r="I815" s="125"/>
      <c r="J815" s="125"/>
      <c r="K815" s="125"/>
      <c r="L815" s="125"/>
      <c r="M815" s="125"/>
      <c r="N815" s="125"/>
      <c r="O815" s="125"/>
      <c r="P815" s="125"/>
      <c r="Q815" s="125"/>
      <c r="R815" s="125"/>
      <c r="S815" s="125"/>
      <c r="T815" s="125"/>
      <c r="U815" s="125"/>
      <c r="V815" s="125"/>
      <c r="W815" s="125"/>
      <c r="X815" s="125"/>
      <c r="Y815" s="125"/>
      <c r="Z815" s="125"/>
    </row>
    <row r="816" spans="1:26" ht="15.75" customHeight="1" x14ac:dyDescent="0.3">
      <c r="A816" s="125"/>
      <c r="B816" s="125"/>
      <c r="C816" s="125"/>
      <c r="D816" s="125"/>
      <c r="E816" s="125"/>
      <c r="F816" s="125"/>
      <c r="G816" s="125"/>
      <c r="H816" s="125"/>
      <c r="I816" s="125"/>
      <c r="J816" s="125"/>
      <c r="K816" s="125"/>
      <c r="L816" s="125"/>
      <c r="M816" s="125"/>
      <c r="N816" s="125"/>
      <c r="O816" s="125"/>
      <c r="P816" s="125"/>
      <c r="Q816" s="125"/>
      <c r="R816" s="125"/>
      <c r="S816" s="125"/>
      <c r="T816" s="125"/>
      <c r="U816" s="125"/>
      <c r="V816" s="125"/>
      <c r="W816" s="125"/>
      <c r="X816" s="125"/>
      <c r="Y816" s="125"/>
      <c r="Z816" s="125"/>
    </row>
    <row r="817" spans="1:26" ht="15.75" customHeight="1" x14ac:dyDescent="0.3">
      <c r="A817" s="125"/>
      <c r="B817" s="125"/>
      <c r="C817" s="125"/>
      <c r="D817" s="125"/>
      <c r="E817" s="125"/>
      <c r="F817" s="125"/>
      <c r="G817" s="125"/>
      <c r="H817" s="125"/>
      <c r="I817" s="125"/>
      <c r="J817" s="125"/>
      <c r="K817" s="125"/>
      <c r="L817" s="125"/>
      <c r="M817" s="125"/>
      <c r="N817" s="125"/>
      <c r="O817" s="125"/>
      <c r="P817" s="125"/>
      <c r="Q817" s="125"/>
      <c r="R817" s="125"/>
      <c r="S817" s="125"/>
      <c r="T817" s="125"/>
      <c r="U817" s="125"/>
      <c r="V817" s="125"/>
      <c r="W817" s="125"/>
      <c r="X817" s="125"/>
      <c r="Y817" s="125"/>
      <c r="Z817" s="125"/>
    </row>
    <row r="818" spans="1:26" ht="15.75" customHeight="1" x14ac:dyDescent="0.3">
      <c r="A818" s="125"/>
      <c r="B818" s="125"/>
      <c r="C818" s="125"/>
      <c r="D818" s="125"/>
      <c r="E818" s="125"/>
      <c r="F818" s="125"/>
      <c r="G818" s="125"/>
      <c r="H818" s="125"/>
      <c r="I818" s="125"/>
      <c r="J818" s="125"/>
      <c r="K818" s="125"/>
      <c r="L818" s="125"/>
      <c r="M818" s="125"/>
      <c r="N818" s="125"/>
      <c r="O818" s="125"/>
      <c r="P818" s="125"/>
      <c r="Q818" s="125"/>
      <c r="R818" s="125"/>
      <c r="S818" s="125"/>
      <c r="T818" s="125"/>
      <c r="U818" s="125"/>
      <c r="V818" s="125"/>
      <c r="W818" s="125"/>
      <c r="X818" s="125"/>
      <c r="Y818" s="125"/>
      <c r="Z818" s="125"/>
    </row>
    <row r="819" spans="1:26" ht="15.75" customHeight="1" x14ac:dyDescent="0.3">
      <c r="A819" s="125"/>
      <c r="B819" s="125"/>
      <c r="C819" s="125"/>
      <c r="D819" s="125"/>
      <c r="E819" s="125"/>
      <c r="F819" s="125"/>
      <c r="G819" s="125"/>
      <c r="H819" s="125"/>
      <c r="I819" s="125"/>
      <c r="J819" s="125"/>
      <c r="K819" s="125"/>
      <c r="L819" s="125"/>
      <c r="M819" s="125"/>
      <c r="N819" s="125"/>
      <c r="O819" s="125"/>
      <c r="P819" s="125"/>
      <c r="Q819" s="125"/>
      <c r="R819" s="125"/>
      <c r="S819" s="125"/>
      <c r="T819" s="125"/>
      <c r="U819" s="125"/>
      <c r="V819" s="125"/>
      <c r="W819" s="125"/>
      <c r="X819" s="125"/>
      <c r="Y819" s="125"/>
      <c r="Z819" s="125"/>
    </row>
    <row r="820" spans="1:26" ht="15.75" customHeight="1" x14ac:dyDescent="0.3">
      <c r="A820" s="125"/>
      <c r="B820" s="125"/>
      <c r="C820" s="125"/>
      <c r="D820" s="125"/>
      <c r="E820" s="125"/>
      <c r="F820" s="125"/>
      <c r="G820" s="125"/>
      <c r="H820" s="125"/>
      <c r="I820" s="125"/>
      <c r="J820" s="125"/>
      <c r="K820" s="125"/>
      <c r="L820" s="125"/>
      <c r="M820" s="125"/>
      <c r="N820" s="125"/>
      <c r="O820" s="125"/>
      <c r="P820" s="125"/>
      <c r="Q820" s="125"/>
      <c r="R820" s="125"/>
      <c r="S820" s="125"/>
      <c r="T820" s="125"/>
      <c r="U820" s="125"/>
      <c r="V820" s="125"/>
      <c r="W820" s="125"/>
      <c r="X820" s="125"/>
      <c r="Y820" s="125"/>
      <c r="Z820" s="125"/>
    </row>
    <row r="821" spans="1:26" ht="15.75" customHeight="1" x14ac:dyDescent="0.3">
      <c r="A821" s="125"/>
      <c r="B821" s="125"/>
      <c r="C821" s="125"/>
      <c r="D821" s="125"/>
      <c r="E821" s="125"/>
      <c r="F821" s="125"/>
      <c r="G821" s="125"/>
      <c r="H821" s="125"/>
      <c r="I821" s="125"/>
      <c r="J821" s="125"/>
      <c r="K821" s="125"/>
      <c r="L821" s="125"/>
      <c r="M821" s="125"/>
      <c r="N821" s="125"/>
      <c r="O821" s="125"/>
      <c r="P821" s="125"/>
      <c r="Q821" s="125"/>
      <c r="R821" s="125"/>
      <c r="S821" s="125"/>
      <c r="T821" s="125"/>
      <c r="U821" s="125"/>
      <c r="V821" s="125"/>
      <c r="W821" s="125"/>
      <c r="X821" s="125"/>
      <c r="Y821" s="125"/>
      <c r="Z821" s="125"/>
    </row>
    <row r="822" spans="1:26" ht="15.75" customHeight="1" x14ac:dyDescent="0.3">
      <c r="A822" s="125"/>
      <c r="B822" s="125"/>
      <c r="C822" s="125"/>
      <c r="D822" s="125"/>
      <c r="E822" s="125"/>
      <c r="F822" s="125"/>
      <c r="G822" s="125"/>
      <c r="H822" s="125"/>
      <c r="I822" s="125"/>
      <c r="J822" s="125"/>
      <c r="K822" s="125"/>
      <c r="L822" s="125"/>
      <c r="M822" s="125"/>
      <c r="N822" s="125"/>
      <c r="O822" s="125"/>
      <c r="P822" s="125"/>
      <c r="Q822" s="125"/>
      <c r="R822" s="125"/>
      <c r="S822" s="125"/>
      <c r="T822" s="125"/>
      <c r="U822" s="125"/>
      <c r="V822" s="125"/>
      <c r="W822" s="125"/>
      <c r="X822" s="125"/>
      <c r="Y822" s="125"/>
      <c r="Z822" s="125"/>
    </row>
    <row r="823" spans="1:26" ht="15.75" customHeight="1" x14ac:dyDescent="0.3">
      <c r="A823" s="125"/>
      <c r="B823" s="125"/>
      <c r="C823" s="125"/>
      <c r="D823" s="125"/>
      <c r="E823" s="125"/>
      <c r="F823" s="125"/>
      <c r="G823" s="125"/>
      <c r="H823" s="125"/>
      <c r="I823" s="125"/>
      <c r="J823" s="125"/>
      <c r="K823" s="125"/>
      <c r="L823" s="125"/>
      <c r="M823" s="125"/>
      <c r="N823" s="125"/>
      <c r="O823" s="125"/>
      <c r="P823" s="125"/>
      <c r="Q823" s="125"/>
      <c r="R823" s="125"/>
      <c r="S823" s="125"/>
      <c r="T823" s="125"/>
      <c r="U823" s="125"/>
      <c r="V823" s="125"/>
      <c r="W823" s="125"/>
      <c r="X823" s="125"/>
      <c r="Y823" s="125"/>
      <c r="Z823" s="125"/>
    </row>
    <row r="824" spans="1:26" ht="15.75" customHeight="1" x14ac:dyDescent="0.3">
      <c r="A824" s="125"/>
      <c r="B824" s="125"/>
      <c r="C824" s="125"/>
      <c r="D824" s="125"/>
      <c r="E824" s="125"/>
      <c r="F824" s="125"/>
      <c r="G824" s="125"/>
      <c r="H824" s="125"/>
      <c r="I824" s="125"/>
      <c r="J824" s="125"/>
      <c r="K824" s="125"/>
      <c r="L824" s="125"/>
      <c r="M824" s="125"/>
      <c r="N824" s="125"/>
      <c r="O824" s="125"/>
      <c r="P824" s="125"/>
      <c r="Q824" s="125"/>
      <c r="R824" s="125"/>
      <c r="S824" s="125"/>
      <c r="T824" s="125"/>
      <c r="U824" s="125"/>
      <c r="V824" s="125"/>
      <c r="W824" s="125"/>
      <c r="X824" s="125"/>
      <c r="Y824" s="125"/>
      <c r="Z824" s="125"/>
    </row>
    <row r="825" spans="1:26" ht="15.75" customHeight="1" x14ac:dyDescent="0.3">
      <c r="A825" s="125"/>
      <c r="B825" s="125"/>
      <c r="C825" s="125"/>
      <c r="D825" s="125"/>
      <c r="E825" s="125"/>
      <c r="F825" s="125"/>
      <c r="G825" s="125"/>
      <c r="H825" s="125"/>
      <c r="I825" s="125"/>
      <c r="J825" s="125"/>
      <c r="K825" s="125"/>
      <c r="L825" s="125"/>
      <c r="M825" s="125"/>
      <c r="N825" s="125"/>
      <c r="O825" s="125"/>
      <c r="P825" s="125"/>
      <c r="Q825" s="125"/>
      <c r="R825" s="125"/>
      <c r="S825" s="125"/>
      <c r="T825" s="125"/>
      <c r="U825" s="125"/>
      <c r="V825" s="125"/>
      <c r="W825" s="125"/>
      <c r="X825" s="125"/>
      <c r="Y825" s="125"/>
      <c r="Z825" s="125"/>
    </row>
    <row r="826" spans="1:26" ht="15.75" customHeight="1" x14ac:dyDescent="0.3">
      <c r="A826" s="125"/>
      <c r="B826" s="125"/>
      <c r="C826" s="125"/>
      <c r="D826" s="125"/>
      <c r="E826" s="125"/>
      <c r="F826" s="125"/>
      <c r="G826" s="125"/>
      <c r="H826" s="125"/>
      <c r="I826" s="125"/>
      <c r="J826" s="125"/>
      <c r="K826" s="125"/>
      <c r="L826" s="125"/>
      <c r="M826" s="125"/>
      <c r="N826" s="125"/>
      <c r="O826" s="125"/>
      <c r="P826" s="125"/>
      <c r="Q826" s="125"/>
      <c r="R826" s="125"/>
      <c r="S826" s="125"/>
      <c r="T826" s="125"/>
      <c r="U826" s="125"/>
      <c r="V826" s="125"/>
      <c r="W826" s="125"/>
      <c r="X826" s="125"/>
      <c r="Y826" s="125"/>
      <c r="Z826" s="125"/>
    </row>
    <row r="827" spans="1:26" ht="15.75" customHeight="1" x14ac:dyDescent="0.3">
      <c r="A827" s="125"/>
      <c r="B827" s="125"/>
      <c r="C827" s="125"/>
      <c r="D827" s="125"/>
      <c r="E827" s="125"/>
      <c r="F827" s="125"/>
      <c r="G827" s="125"/>
      <c r="H827" s="125"/>
      <c r="I827" s="125"/>
      <c r="J827" s="125"/>
      <c r="K827" s="125"/>
      <c r="L827" s="125"/>
      <c r="M827" s="125"/>
      <c r="N827" s="125"/>
      <c r="O827" s="125"/>
      <c r="P827" s="125"/>
      <c r="Q827" s="125"/>
      <c r="R827" s="125"/>
      <c r="S827" s="125"/>
      <c r="T827" s="125"/>
      <c r="U827" s="125"/>
      <c r="V827" s="125"/>
      <c r="W827" s="125"/>
      <c r="X827" s="125"/>
      <c r="Y827" s="125"/>
      <c r="Z827" s="125"/>
    </row>
    <row r="828" spans="1:26" ht="15.75" customHeight="1" x14ac:dyDescent="0.3">
      <c r="A828" s="125"/>
      <c r="B828" s="125"/>
      <c r="C828" s="125"/>
      <c r="D828" s="125"/>
      <c r="E828" s="125"/>
      <c r="F828" s="125"/>
      <c r="G828" s="125"/>
      <c r="H828" s="125"/>
      <c r="I828" s="125"/>
      <c r="J828" s="125"/>
      <c r="K828" s="125"/>
      <c r="L828" s="125"/>
      <c r="M828" s="125"/>
      <c r="N828" s="125"/>
      <c r="O828" s="125"/>
      <c r="P828" s="125"/>
      <c r="Q828" s="125"/>
      <c r="R828" s="125"/>
      <c r="S828" s="125"/>
      <c r="T828" s="125"/>
      <c r="U828" s="125"/>
      <c r="V828" s="125"/>
      <c r="W828" s="125"/>
      <c r="X828" s="125"/>
      <c r="Y828" s="125"/>
      <c r="Z828" s="125"/>
    </row>
    <row r="829" spans="1:26" ht="15.75" customHeight="1" x14ac:dyDescent="0.3">
      <c r="A829" s="125"/>
      <c r="B829" s="125"/>
      <c r="C829" s="125"/>
      <c r="D829" s="125"/>
      <c r="E829" s="125"/>
      <c r="F829" s="125"/>
      <c r="G829" s="125"/>
      <c r="H829" s="125"/>
      <c r="I829" s="125"/>
      <c r="J829" s="125"/>
      <c r="K829" s="125"/>
      <c r="L829" s="125"/>
      <c r="M829" s="125"/>
      <c r="N829" s="125"/>
      <c r="O829" s="125"/>
      <c r="P829" s="125"/>
      <c r="Q829" s="125"/>
      <c r="R829" s="125"/>
      <c r="S829" s="125"/>
      <c r="T829" s="125"/>
      <c r="U829" s="125"/>
      <c r="V829" s="125"/>
      <c r="W829" s="125"/>
      <c r="X829" s="125"/>
      <c r="Y829" s="125"/>
      <c r="Z829" s="125"/>
    </row>
    <row r="830" spans="1:26" ht="15.75" customHeight="1" x14ac:dyDescent="0.3">
      <c r="A830" s="125"/>
      <c r="B830" s="125"/>
      <c r="C830" s="125"/>
      <c r="D830" s="125"/>
      <c r="E830" s="125"/>
      <c r="F830" s="125"/>
      <c r="G830" s="125"/>
      <c r="H830" s="125"/>
      <c r="I830" s="125"/>
      <c r="J830" s="125"/>
      <c r="K830" s="125"/>
      <c r="L830" s="125"/>
      <c r="M830" s="125"/>
      <c r="N830" s="125"/>
      <c r="O830" s="125"/>
      <c r="P830" s="125"/>
      <c r="Q830" s="125"/>
      <c r="R830" s="125"/>
      <c r="S830" s="125"/>
      <c r="T830" s="125"/>
      <c r="U830" s="125"/>
      <c r="V830" s="125"/>
      <c r="W830" s="125"/>
      <c r="X830" s="125"/>
      <c r="Y830" s="125"/>
      <c r="Z830" s="125"/>
    </row>
    <row r="831" spans="1:26" ht="15.75" customHeight="1" x14ac:dyDescent="0.3">
      <c r="A831" s="125"/>
      <c r="B831" s="125"/>
      <c r="C831" s="125"/>
      <c r="D831" s="125"/>
      <c r="E831" s="125"/>
      <c r="F831" s="125"/>
      <c r="G831" s="125"/>
      <c r="H831" s="125"/>
      <c r="I831" s="125"/>
      <c r="J831" s="125"/>
      <c r="K831" s="125"/>
      <c r="L831" s="125"/>
      <c r="M831" s="125"/>
      <c r="N831" s="125"/>
      <c r="O831" s="125"/>
      <c r="P831" s="125"/>
      <c r="Q831" s="125"/>
      <c r="R831" s="125"/>
      <c r="S831" s="125"/>
      <c r="T831" s="125"/>
      <c r="U831" s="125"/>
      <c r="V831" s="125"/>
      <c r="W831" s="125"/>
      <c r="X831" s="125"/>
      <c r="Y831" s="125"/>
      <c r="Z831" s="125"/>
    </row>
    <row r="832" spans="1:26" ht="15.75" customHeight="1" x14ac:dyDescent="0.3">
      <c r="A832" s="125"/>
      <c r="B832" s="125"/>
      <c r="C832" s="125"/>
      <c r="D832" s="125"/>
      <c r="E832" s="125"/>
      <c r="F832" s="125"/>
      <c r="G832" s="125"/>
      <c r="H832" s="125"/>
      <c r="I832" s="125"/>
      <c r="J832" s="125"/>
      <c r="K832" s="125"/>
      <c r="L832" s="125"/>
      <c r="M832" s="125"/>
      <c r="N832" s="125"/>
      <c r="O832" s="125"/>
      <c r="P832" s="125"/>
      <c r="Q832" s="125"/>
      <c r="R832" s="125"/>
      <c r="S832" s="125"/>
      <c r="T832" s="125"/>
      <c r="U832" s="125"/>
      <c r="V832" s="125"/>
      <c r="W832" s="125"/>
      <c r="X832" s="125"/>
      <c r="Y832" s="125"/>
      <c r="Z832" s="125"/>
    </row>
    <row r="833" spans="1:26" ht="15.75" customHeight="1" x14ac:dyDescent="0.3">
      <c r="A833" s="125"/>
      <c r="B833" s="125"/>
      <c r="C833" s="125"/>
      <c r="D833" s="125"/>
      <c r="E833" s="125"/>
      <c r="F833" s="125"/>
      <c r="G833" s="125"/>
      <c r="H833" s="125"/>
      <c r="I833" s="125"/>
      <c r="J833" s="125"/>
      <c r="K833" s="125"/>
      <c r="L833" s="125"/>
      <c r="M833" s="125"/>
      <c r="N833" s="125"/>
      <c r="O833" s="125"/>
      <c r="P833" s="125"/>
      <c r="Q833" s="125"/>
      <c r="R833" s="125"/>
      <c r="S833" s="125"/>
      <c r="T833" s="125"/>
      <c r="U833" s="125"/>
      <c r="V833" s="125"/>
      <c r="W833" s="125"/>
      <c r="X833" s="125"/>
      <c r="Y833" s="125"/>
      <c r="Z833" s="125"/>
    </row>
    <row r="834" spans="1:26" ht="15.75" customHeight="1" x14ac:dyDescent="0.3">
      <c r="A834" s="125"/>
      <c r="B834" s="125"/>
      <c r="C834" s="125"/>
      <c r="D834" s="125"/>
      <c r="E834" s="125"/>
      <c r="F834" s="125"/>
      <c r="G834" s="125"/>
      <c r="H834" s="125"/>
      <c r="I834" s="125"/>
      <c r="J834" s="125"/>
      <c r="K834" s="125"/>
      <c r="L834" s="125"/>
      <c r="M834" s="125"/>
      <c r="N834" s="125"/>
      <c r="O834" s="125"/>
      <c r="P834" s="125"/>
      <c r="Q834" s="125"/>
      <c r="R834" s="125"/>
      <c r="S834" s="125"/>
      <c r="T834" s="125"/>
      <c r="U834" s="125"/>
      <c r="V834" s="125"/>
      <c r="W834" s="125"/>
      <c r="X834" s="125"/>
      <c r="Y834" s="125"/>
      <c r="Z834" s="125"/>
    </row>
    <row r="835" spans="1:26" ht="15.75" customHeight="1" x14ac:dyDescent="0.3">
      <c r="A835" s="125"/>
      <c r="B835" s="125"/>
      <c r="C835" s="125"/>
      <c r="D835" s="125"/>
      <c r="E835" s="125"/>
      <c r="F835" s="125"/>
      <c r="G835" s="125"/>
      <c r="H835" s="125"/>
      <c r="I835" s="125"/>
      <c r="J835" s="125"/>
      <c r="K835" s="125"/>
      <c r="L835" s="125"/>
      <c r="M835" s="125"/>
      <c r="N835" s="125"/>
      <c r="O835" s="125"/>
      <c r="P835" s="125"/>
      <c r="Q835" s="125"/>
      <c r="R835" s="125"/>
      <c r="S835" s="125"/>
      <c r="T835" s="125"/>
      <c r="U835" s="125"/>
      <c r="V835" s="125"/>
      <c r="W835" s="125"/>
      <c r="X835" s="125"/>
      <c r="Y835" s="125"/>
      <c r="Z835" s="125"/>
    </row>
    <row r="836" spans="1:26" ht="15.75" customHeight="1" x14ac:dyDescent="0.3">
      <c r="A836" s="125"/>
      <c r="B836" s="125"/>
      <c r="C836" s="125"/>
      <c r="D836" s="125"/>
      <c r="E836" s="125"/>
      <c r="F836" s="125"/>
      <c r="G836" s="125"/>
      <c r="H836" s="125"/>
      <c r="I836" s="125"/>
      <c r="J836" s="125"/>
      <c r="K836" s="125"/>
      <c r="L836" s="125"/>
      <c r="M836" s="125"/>
      <c r="N836" s="125"/>
      <c r="O836" s="125"/>
      <c r="P836" s="125"/>
      <c r="Q836" s="125"/>
      <c r="R836" s="125"/>
      <c r="S836" s="125"/>
      <c r="T836" s="125"/>
      <c r="U836" s="125"/>
      <c r="V836" s="125"/>
      <c r="W836" s="125"/>
      <c r="X836" s="125"/>
      <c r="Y836" s="125"/>
      <c r="Z836" s="125"/>
    </row>
    <row r="837" spans="1:26" ht="15.75" customHeight="1" x14ac:dyDescent="0.3">
      <c r="A837" s="125"/>
      <c r="B837" s="125"/>
      <c r="C837" s="125"/>
      <c r="D837" s="125"/>
      <c r="E837" s="125"/>
      <c r="F837" s="125"/>
      <c r="G837" s="125"/>
      <c r="H837" s="125"/>
      <c r="I837" s="125"/>
      <c r="J837" s="125"/>
      <c r="K837" s="125"/>
      <c r="L837" s="125"/>
      <c r="M837" s="125"/>
      <c r="N837" s="125"/>
      <c r="O837" s="125"/>
      <c r="P837" s="125"/>
      <c r="Q837" s="125"/>
      <c r="R837" s="125"/>
      <c r="S837" s="125"/>
      <c r="T837" s="125"/>
      <c r="U837" s="125"/>
      <c r="V837" s="125"/>
      <c r="W837" s="125"/>
      <c r="X837" s="125"/>
      <c r="Y837" s="125"/>
      <c r="Z837" s="125"/>
    </row>
    <row r="838" spans="1:26" ht="15.75" customHeight="1" x14ac:dyDescent="0.3">
      <c r="A838" s="125"/>
      <c r="B838" s="125"/>
      <c r="C838" s="125"/>
      <c r="D838" s="125"/>
      <c r="E838" s="125"/>
      <c r="F838" s="125"/>
      <c r="G838" s="125"/>
      <c r="H838" s="125"/>
      <c r="I838" s="125"/>
      <c r="J838" s="125"/>
      <c r="K838" s="125"/>
      <c r="L838" s="125"/>
      <c r="M838" s="125"/>
      <c r="N838" s="125"/>
      <c r="O838" s="125"/>
      <c r="P838" s="125"/>
      <c r="Q838" s="125"/>
      <c r="R838" s="125"/>
      <c r="S838" s="125"/>
      <c r="T838" s="125"/>
      <c r="U838" s="125"/>
      <c r="V838" s="125"/>
      <c r="W838" s="125"/>
      <c r="X838" s="125"/>
      <c r="Y838" s="125"/>
      <c r="Z838" s="125"/>
    </row>
    <row r="839" spans="1:26" ht="15.75" customHeight="1" x14ac:dyDescent="0.3">
      <c r="A839" s="125"/>
      <c r="B839" s="125"/>
      <c r="C839" s="125"/>
      <c r="D839" s="125"/>
      <c r="E839" s="125"/>
      <c r="F839" s="125"/>
      <c r="G839" s="125"/>
      <c r="H839" s="125"/>
      <c r="I839" s="125"/>
      <c r="J839" s="125"/>
      <c r="K839" s="125"/>
      <c r="L839" s="125"/>
      <c r="M839" s="125"/>
      <c r="N839" s="125"/>
      <c r="O839" s="125"/>
      <c r="P839" s="125"/>
      <c r="Q839" s="125"/>
      <c r="R839" s="125"/>
      <c r="S839" s="125"/>
      <c r="T839" s="125"/>
      <c r="U839" s="125"/>
      <c r="V839" s="125"/>
      <c r="W839" s="125"/>
      <c r="X839" s="125"/>
      <c r="Y839" s="125"/>
      <c r="Z839" s="125"/>
    </row>
    <row r="840" spans="1:26" ht="15.75" customHeight="1" x14ac:dyDescent="0.3">
      <c r="A840" s="125"/>
      <c r="B840" s="125"/>
      <c r="C840" s="125"/>
      <c r="D840" s="125"/>
      <c r="E840" s="125"/>
      <c r="F840" s="125"/>
      <c r="G840" s="125"/>
      <c r="H840" s="125"/>
      <c r="I840" s="125"/>
      <c r="J840" s="125"/>
      <c r="K840" s="125"/>
      <c r="L840" s="125"/>
      <c r="M840" s="125"/>
      <c r="N840" s="125"/>
      <c r="O840" s="125"/>
      <c r="P840" s="125"/>
      <c r="Q840" s="125"/>
      <c r="R840" s="125"/>
      <c r="S840" s="125"/>
      <c r="T840" s="125"/>
      <c r="U840" s="125"/>
      <c r="V840" s="125"/>
      <c r="W840" s="125"/>
      <c r="X840" s="125"/>
      <c r="Y840" s="125"/>
      <c r="Z840" s="125"/>
    </row>
    <row r="841" spans="1:26" ht="15.75" customHeight="1" x14ac:dyDescent="0.3">
      <c r="A841" s="125"/>
      <c r="B841" s="125"/>
      <c r="C841" s="125"/>
      <c r="D841" s="125"/>
      <c r="E841" s="125"/>
      <c r="F841" s="125"/>
      <c r="G841" s="125"/>
      <c r="H841" s="125"/>
      <c r="I841" s="125"/>
      <c r="J841" s="125"/>
      <c r="K841" s="125"/>
      <c r="L841" s="125"/>
      <c r="M841" s="125"/>
      <c r="N841" s="125"/>
      <c r="O841" s="125"/>
      <c r="P841" s="125"/>
      <c r="Q841" s="125"/>
      <c r="R841" s="125"/>
      <c r="S841" s="125"/>
      <c r="T841" s="125"/>
      <c r="U841" s="125"/>
      <c r="V841" s="125"/>
      <c r="W841" s="125"/>
      <c r="X841" s="125"/>
      <c r="Y841" s="125"/>
      <c r="Z841" s="125"/>
    </row>
    <row r="842" spans="1:26" ht="15.75" customHeight="1" x14ac:dyDescent="0.3">
      <c r="A842" s="125"/>
      <c r="B842" s="125"/>
      <c r="C842" s="125"/>
      <c r="D842" s="125"/>
      <c r="E842" s="125"/>
      <c r="F842" s="125"/>
      <c r="G842" s="125"/>
      <c r="H842" s="125"/>
      <c r="I842" s="125"/>
      <c r="J842" s="125"/>
      <c r="K842" s="125"/>
      <c r="L842" s="125"/>
      <c r="M842" s="125"/>
      <c r="N842" s="125"/>
      <c r="O842" s="125"/>
      <c r="P842" s="125"/>
      <c r="Q842" s="125"/>
      <c r="R842" s="125"/>
      <c r="S842" s="125"/>
      <c r="T842" s="125"/>
      <c r="U842" s="125"/>
      <c r="V842" s="125"/>
      <c r="W842" s="125"/>
      <c r="X842" s="125"/>
      <c r="Y842" s="125"/>
      <c r="Z842" s="125"/>
    </row>
    <row r="843" spans="1:26" ht="15.75" customHeight="1" x14ac:dyDescent="0.3">
      <c r="A843" s="125"/>
      <c r="B843" s="125"/>
      <c r="C843" s="125"/>
      <c r="D843" s="125"/>
      <c r="E843" s="125"/>
      <c r="F843" s="125"/>
      <c r="G843" s="125"/>
      <c r="H843" s="125"/>
      <c r="I843" s="125"/>
      <c r="J843" s="125"/>
      <c r="K843" s="125"/>
      <c r="L843" s="125"/>
      <c r="M843" s="125"/>
      <c r="N843" s="125"/>
      <c r="O843" s="125"/>
      <c r="P843" s="125"/>
      <c r="Q843" s="125"/>
      <c r="R843" s="125"/>
      <c r="S843" s="125"/>
      <c r="T843" s="125"/>
      <c r="U843" s="125"/>
      <c r="V843" s="125"/>
      <c r="W843" s="125"/>
      <c r="X843" s="125"/>
      <c r="Y843" s="125"/>
      <c r="Z843" s="125"/>
    </row>
    <row r="844" spans="1:26" ht="15.75" customHeight="1" x14ac:dyDescent="0.3">
      <c r="A844" s="125"/>
      <c r="B844" s="125"/>
      <c r="C844" s="125"/>
      <c r="D844" s="125"/>
      <c r="E844" s="125"/>
      <c r="F844" s="125"/>
      <c r="G844" s="125"/>
      <c r="H844" s="125"/>
      <c r="I844" s="125"/>
      <c r="J844" s="125"/>
      <c r="K844" s="125"/>
      <c r="L844" s="125"/>
      <c r="M844" s="125"/>
      <c r="N844" s="125"/>
      <c r="O844" s="125"/>
      <c r="P844" s="125"/>
      <c r="Q844" s="125"/>
      <c r="R844" s="125"/>
      <c r="S844" s="125"/>
      <c r="T844" s="125"/>
      <c r="U844" s="125"/>
      <c r="V844" s="125"/>
      <c r="W844" s="125"/>
      <c r="X844" s="125"/>
      <c r="Y844" s="125"/>
      <c r="Z844" s="125"/>
    </row>
    <row r="845" spans="1:26" ht="15.75" customHeight="1" x14ac:dyDescent="0.3">
      <c r="A845" s="125"/>
      <c r="B845" s="125"/>
      <c r="C845" s="125"/>
      <c r="D845" s="125"/>
      <c r="E845" s="125"/>
      <c r="F845" s="125"/>
      <c r="G845" s="125"/>
      <c r="H845" s="125"/>
      <c r="I845" s="125"/>
      <c r="J845" s="125"/>
      <c r="K845" s="125"/>
      <c r="L845" s="125"/>
      <c r="M845" s="125"/>
      <c r="N845" s="125"/>
      <c r="O845" s="125"/>
      <c r="P845" s="125"/>
      <c r="Q845" s="125"/>
      <c r="R845" s="125"/>
      <c r="S845" s="125"/>
      <c r="T845" s="125"/>
      <c r="U845" s="125"/>
      <c r="V845" s="125"/>
      <c r="W845" s="125"/>
      <c r="X845" s="125"/>
      <c r="Y845" s="125"/>
      <c r="Z845" s="125"/>
    </row>
    <row r="846" spans="1:26" ht="15.75" customHeight="1" x14ac:dyDescent="0.3">
      <c r="A846" s="125"/>
      <c r="B846" s="125"/>
      <c r="C846" s="125"/>
      <c r="D846" s="125"/>
      <c r="E846" s="125"/>
      <c r="F846" s="125"/>
      <c r="G846" s="125"/>
      <c r="H846" s="125"/>
      <c r="I846" s="125"/>
      <c r="J846" s="125"/>
      <c r="K846" s="125"/>
      <c r="L846" s="125"/>
      <c r="M846" s="125"/>
      <c r="N846" s="125"/>
      <c r="O846" s="125"/>
      <c r="P846" s="125"/>
      <c r="Q846" s="125"/>
      <c r="R846" s="125"/>
      <c r="S846" s="125"/>
      <c r="T846" s="125"/>
      <c r="U846" s="125"/>
      <c r="V846" s="125"/>
      <c r="W846" s="125"/>
      <c r="X846" s="125"/>
      <c r="Y846" s="125"/>
      <c r="Z846" s="125"/>
    </row>
    <row r="847" spans="1:26" ht="15.75" customHeight="1" x14ac:dyDescent="0.3">
      <c r="A847" s="125"/>
      <c r="B847" s="125"/>
      <c r="C847" s="125"/>
      <c r="D847" s="125"/>
      <c r="E847" s="125"/>
      <c r="F847" s="125"/>
      <c r="G847" s="125"/>
      <c r="H847" s="125"/>
      <c r="I847" s="125"/>
      <c r="J847" s="125"/>
      <c r="K847" s="125"/>
      <c r="L847" s="125"/>
      <c r="M847" s="125"/>
      <c r="N847" s="125"/>
      <c r="O847" s="125"/>
      <c r="P847" s="125"/>
      <c r="Q847" s="125"/>
      <c r="R847" s="125"/>
      <c r="S847" s="125"/>
      <c r="T847" s="125"/>
      <c r="U847" s="125"/>
      <c r="V847" s="125"/>
      <c r="W847" s="125"/>
      <c r="X847" s="125"/>
      <c r="Y847" s="125"/>
      <c r="Z847" s="125"/>
    </row>
    <row r="848" spans="1:26" ht="15.75" customHeight="1" x14ac:dyDescent="0.3">
      <c r="A848" s="125"/>
      <c r="B848" s="125"/>
      <c r="C848" s="125"/>
      <c r="D848" s="125"/>
      <c r="E848" s="125"/>
      <c r="F848" s="125"/>
      <c r="G848" s="125"/>
      <c r="H848" s="125"/>
      <c r="I848" s="125"/>
      <c r="J848" s="125"/>
      <c r="K848" s="125"/>
      <c r="L848" s="125"/>
      <c r="M848" s="125"/>
      <c r="N848" s="125"/>
      <c r="O848" s="125"/>
      <c r="P848" s="125"/>
      <c r="Q848" s="125"/>
      <c r="R848" s="125"/>
      <c r="S848" s="125"/>
      <c r="T848" s="125"/>
      <c r="U848" s="125"/>
      <c r="V848" s="125"/>
      <c r="W848" s="125"/>
      <c r="X848" s="125"/>
      <c r="Y848" s="125"/>
      <c r="Z848" s="125"/>
    </row>
    <row r="849" spans="1:26" ht="15.75" customHeight="1" x14ac:dyDescent="0.3">
      <c r="A849" s="125"/>
      <c r="B849" s="125"/>
      <c r="C849" s="125"/>
      <c r="D849" s="125"/>
      <c r="E849" s="125"/>
      <c r="F849" s="125"/>
      <c r="G849" s="125"/>
      <c r="H849" s="125"/>
      <c r="I849" s="125"/>
      <c r="J849" s="125"/>
      <c r="K849" s="125"/>
      <c r="L849" s="125"/>
      <c r="M849" s="125"/>
      <c r="N849" s="125"/>
      <c r="O849" s="125"/>
      <c r="P849" s="125"/>
      <c r="Q849" s="125"/>
      <c r="R849" s="125"/>
      <c r="S849" s="125"/>
      <c r="T849" s="125"/>
      <c r="U849" s="125"/>
      <c r="V849" s="125"/>
      <c r="W849" s="125"/>
      <c r="X849" s="125"/>
      <c r="Y849" s="125"/>
      <c r="Z849" s="125"/>
    </row>
    <row r="850" spans="1:26" ht="15.75" customHeight="1" x14ac:dyDescent="0.3">
      <c r="A850" s="125"/>
      <c r="B850" s="125"/>
      <c r="C850" s="125"/>
      <c r="D850" s="125"/>
      <c r="E850" s="125"/>
      <c r="F850" s="125"/>
      <c r="G850" s="125"/>
      <c r="H850" s="125"/>
      <c r="I850" s="125"/>
      <c r="J850" s="125"/>
      <c r="K850" s="125"/>
      <c r="L850" s="125"/>
      <c r="M850" s="125"/>
      <c r="N850" s="125"/>
      <c r="O850" s="125"/>
      <c r="P850" s="125"/>
      <c r="Q850" s="125"/>
      <c r="R850" s="125"/>
      <c r="S850" s="125"/>
      <c r="T850" s="125"/>
      <c r="U850" s="125"/>
      <c r="V850" s="125"/>
      <c r="W850" s="125"/>
      <c r="X850" s="125"/>
      <c r="Y850" s="125"/>
      <c r="Z850" s="125"/>
    </row>
    <row r="851" spans="1:26" ht="15.75" customHeight="1" x14ac:dyDescent="0.3">
      <c r="A851" s="125"/>
      <c r="B851" s="125"/>
      <c r="C851" s="125"/>
      <c r="D851" s="125"/>
      <c r="E851" s="125"/>
      <c r="F851" s="125"/>
      <c r="G851" s="125"/>
      <c r="H851" s="125"/>
      <c r="I851" s="125"/>
      <c r="J851" s="125"/>
      <c r="K851" s="125"/>
      <c r="L851" s="125"/>
      <c r="M851" s="125"/>
      <c r="N851" s="125"/>
      <c r="O851" s="125"/>
      <c r="P851" s="125"/>
      <c r="Q851" s="125"/>
      <c r="R851" s="125"/>
      <c r="S851" s="125"/>
      <c r="T851" s="125"/>
      <c r="U851" s="125"/>
      <c r="V851" s="125"/>
      <c r="W851" s="125"/>
      <c r="X851" s="125"/>
      <c r="Y851" s="125"/>
      <c r="Z851" s="125"/>
    </row>
    <row r="852" spans="1:26" ht="15.75" customHeight="1" x14ac:dyDescent="0.3">
      <c r="A852" s="125"/>
      <c r="B852" s="125"/>
      <c r="C852" s="125"/>
      <c r="D852" s="125"/>
      <c r="E852" s="125"/>
      <c r="F852" s="125"/>
      <c r="G852" s="125"/>
      <c r="H852" s="125"/>
      <c r="I852" s="125"/>
      <c r="J852" s="125"/>
      <c r="K852" s="125"/>
      <c r="L852" s="125"/>
      <c r="M852" s="125"/>
      <c r="N852" s="125"/>
      <c r="O852" s="125"/>
      <c r="P852" s="125"/>
      <c r="Q852" s="125"/>
      <c r="R852" s="125"/>
      <c r="S852" s="125"/>
      <c r="T852" s="125"/>
      <c r="U852" s="125"/>
      <c r="V852" s="125"/>
      <c r="W852" s="125"/>
      <c r="X852" s="125"/>
      <c r="Y852" s="125"/>
      <c r="Z852" s="125"/>
    </row>
    <row r="853" spans="1:26" ht="15.75" customHeight="1" x14ac:dyDescent="0.3">
      <c r="A853" s="125"/>
      <c r="B853" s="125"/>
      <c r="C853" s="125"/>
      <c r="D853" s="125"/>
      <c r="E853" s="125"/>
      <c r="F853" s="125"/>
      <c r="G853" s="125"/>
      <c r="H853" s="125"/>
      <c r="I853" s="125"/>
      <c r="J853" s="125"/>
      <c r="K853" s="125"/>
      <c r="L853" s="125"/>
      <c r="M853" s="125"/>
      <c r="N853" s="125"/>
      <c r="O853" s="125"/>
      <c r="P853" s="125"/>
      <c r="Q853" s="125"/>
      <c r="R853" s="125"/>
      <c r="S853" s="125"/>
      <c r="T853" s="125"/>
      <c r="U853" s="125"/>
      <c r="V853" s="125"/>
      <c r="W853" s="125"/>
      <c r="X853" s="125"/>
      <c r="Y853" s="125"/>
      <c r="Z853" s="125"/>
    </row>
    <row r="854" spans="1:26" ht="15.75" customHeight="1" x14ac:dyDescent="0.3">
      <c r="A854" s="125"/>
      <c r="B854" s="125"/>
      <c r="C854" s="125"/>
      <c r="D854" s="125"/>
      <c r="E854" s="125"/>
      <c r="F854" s="125"/>
      <c r="G854" s="125"/>
      <c r="H854" s="125"/>
      <c r="I854" s="125"/>
      <c r="J854" s="125"/>
      <c r="K854" s="125"/>
      <c r="L854" s="125"/>
      <c r="M854" s="125"/>
      <c r="N854" s="125"/>
      <c r="O854" s="125"/>
      <c r="P854" s="125"/>
      <c r="Q854" s="125"/>
      <c r="R854" s="125"/>
      <c r="S854" s="125"/>
      <c r="T854" s="125"/>
      <c r="U854" s="125"/>
      <c r="V854" s="125"/>
      <c r="W854" s="125"/>
      <c r="X854" s="125"/>
      <c r="Y854" s="125"/>
      <c r="Z854" s="125"/>
    </row>
    <row r="855" spans="1:26" ht="15.75" customHeight="1" x14ac:dyDescent="0.3">
      <c r="A855" s="125"/>
      <c r="B855" s="125"/>
      <c r="C855" s="125"/>
      <c r="D855" s="125"/>
      <c r="E855" s="125"/>
      <c r="F855" s="125"/>
      <c r="G855" s="125"/>
      <c r="H855" s="125"/>
      <c r="I855" s="125"/>
      <c r="J855" s="125"/>
      <c r="K855" s="125"/>
      <c r="L855" s="125"/>
      <c r="M855" s="125"/>
      <c r="N855" s="125"/>
      <c r="O855" s="125"/>
      <c r="P855" s="125"/>
      <c r="Q855" s="125"/>
      <c r="R855" s="125"/>
      <c r="S855" s="125"/>
      <c r="T855" s="125"/>
      <c r="U855" s="125"/>
      <c r="V855" s="125"/>
      <c r="W855" s="125"/>
      <c r="X855" s="125"/>
      <c r="Y855" s="125"/>
      <c r="Z855" s="125"/>
    </row>
    <row r="856" spans="1:26" ht="15.75" customHeight="1" x14ac:dyDescent="0.3">
      <c r="A856" s="125"/>
      <c r="B856" s="125"/>
      <c r="C856" s="125"/>
      <c r="D856" s="125"/>
      <c r="E856" s="125"/>
      <c r="F856" s="125"/>
      <c r="G856" s="125"/>
      <c r="H856" s="125"/>
      <c r="I856" s="125"/>
      <c r="J856" s="125"/>
      <c r="K856" s="125"/>
      <c r="L856" s="125"/>
      <c r="M856" s="125"/>
      <c r="N856" s="125"/>
      <c r="O856" s="125"/>
      <c r="P856" s="125"/>
      <c r="Q856" s="125"/>
      <c r="R856" s="125"/>
      <c r="S856" s="125"/>
      <c r="T856" s="125"/>
      <c r="U856" s="125"/>
      <c r="V856" s="125"/>
      <c r="W856" s="125"/>
      <c r="X856" s="125"/>
      <c r="Y856" s="125"/>
      <c r="Z856" s="125"/>
    </row>
    <row r="857" spans="1:26" ht="15.75" customHeight="1" x14ac:dyDescent="0.3">
      <c r="A857" s="125"/>
      <c r="B857" s="125"/>
      <c r="C857" s="125"/>
      <c r="D857" s="125"/>
      <c r="E857" s="125"/>
      <c r="F857" s="125"/>
      <c r="G857" s="125"/>
      <c r="H857" s="125"/>
      <c r="I857" s="125"/>
      <c r="J857" s="125"/>
      <c r="K857" s="125"/>
      <c r="L857" s="125"/>
      <c r="M857" s="125"/>
      <c r="N857" s="125"/>
      <c r="O857" s="125"/>
      <c r="P857" s="125"/>
      <c r="Q857" s="125"/>
      <c r="R857" s="125"/>
      <c r="S857" s="125"/>
      <c r="T857" s="125"/>
      <c r="U857" s="125"/>
      <c r="V857" s="125"/>
      <c r="W857" s="125"/>
      <c r="X857" s="125"/>
      <c r="Y857" s="125"/>
      <c r="Z857" s="125"/>
    </row>
    <row r="858" spans="1:26" ht="15.75" customHeight="1" x14ac:dyDescent="0.3">
      <c r="A858" s="125"/>
      <c r="B858" s="125"/>
      <c r="C858" s="125"/>
      <c r="D858" s="125"/>
      <c r="E858" s="125"/>
      <c r="F858" s="125"/>
      <c r="G858" s="125"/>
      <c r="H858" s="125"/>
      <c r="I858" s="125"/>
      <c r="J858" s="125"/>
      <c r="K858" s="125"/>
      <c r="L858" s="125"/>
      <c r="M858" s="125"/>
      <c r="N858" s="125"/>
      <c r="O858" s="125"/>
      <c r="P858" s="125"/>
      <c r="Q858" s="125"/>
      <c r="R858" s="125"/>
      <c r="S858" s="125"/>
      <c r="T858" s="125"/>
      <c r="U858" s="125"/>
      <c r="V858" s="125"/>
      <c r="W858" s="125"/>
      <c r="X858" s="125"/>
      <c r="Y858" s="125"/>
      <c r="Z858" s="125"/>
    </row>
    <row r="859" spans="1:26" ht="15.75" customHeight="1" x14ac:dyDescent="0.3">
      <c r="A859" s="125"/>
      <c r="B859" s="125"/>
      <c r="C859" s="125"/>
      <c r="D859" s="125"/>
      <c r="E859" s="125"/>
      <c r="F859" s="125"/>
      <c r="G859" s="125"/>
      <c r="H859" s="125"/>
      <c r="I859" s="125"/>
      <c r="J859" s="125"/>
      <c r="K859" s="125"/>
      <c r="L859" s="125"/>
      <c r="M859" s="125"/>
      <c r="N859" s="125"/>
      <c r="O859" s="125"/>
      <c r="P859" s="125"/>
      <c r="Q859" s="125"/>
      <c r="R859" s="125"/>
      <c r="S859" s="125"/>
      <c r="T859" s="125"/>
      <c r="U859" s="125"/>
      <c r="V859" s="125"/>
      <c r="W859" s="125"/>
      <c r="X859" s="125"/>
      <c r="Y859" s="125"/>
      <c r="Z859" s="125"/>
    </row>
    <row r="860" spans="1:26" ht="15.75" customHeight="1" x14ac:dyDescent="0.3">
      <c r="A860" s="125"/>
      <c r="B860" s="125"/>
      <c r="C860" s="125"/>
      <c r="D860" s="125"/>
      <c r="E860" s="125"/>
      <c r="F860" s="125"/>
      <c r="G860" s="125"/>
      <c r="H860" s="125"/>
      <c r="I860" s="125"/>
      <c r="J860" s="125"/>
      <c r="K860" s="125"/>
      <c r="L860" s="125"/>
      <c r="M860" s="125"/>
      <c r="N860" s="125"/>
      <c r="O860" s="125"/>
      <c r="P860" s="125"/>
      <c r="Q860" s="125"/>
      <c r="R860" s="125"/>
      <c r="S860" s="125"/>
      <c r="T860" s="125"/>
      <c r="U860" s="125"/>
      <c r="V860" s="125"/>
      <c r="W860" s="125"/>
      <c r="X860" s="125"/>
      <c r="Y860" s="125"/>
      <c r="Z860" s="125"/>
    </row>
    <row r="861" spans="1:26" ht="15.75" customHeight="1" x14ac:dyDescent="0.3">
      <c r="A861" s="125"/>
      <c r="B861" s="125"/>
      <c r="C861" s="125"/>
      <c r="D861" s="125"/>
      <c r="E861" s="125"/>
      <c r="F861" s="125"/>
      <c r="G861" s="125"/>
      <c r="H861" s="125"/>
      <c r="I861" s="125"/>
      <c r="J861" s="125"/>
      <c r="K861" s="125"/>
      <c r="L861" s="125"/>
      <c r="M861" s="125"/>
      <c r="N861" s="125"/>
      <c r="O861" s="125"/>
      <c r="P861" s="125"/>
      <c r="Q861" s="125"/>
      <c r="R861" s="125"/>
      <c r="S861" s="125"/>
      <c r="T861" s="125"/>
      <c r="U861" s="125"/>
      <c r="V861" s="125"/>
      <c r="W861" s="125"/>
      <c r="X861" s="125"/>
      <c r="Y861" s="125"/>
      <c r="Z861" s="125"/>
    </row>
    <row r="862" spans="1:26" ht="15.75" customHeight="1" x14ac:dyDescent="0.3">
      <c r="A862" s="125"/>
      <c r="B862" s="125"/>
      <c r="C862" s="125"/>
      <c r="D862" s="125"/>
      <c r="E862" s="125"/>
      <c r="F862" s="125"/>
      <c r="G862" s="125"/>
      <c r="H862" s="125"/>
      <c r="I862" s="125"/>
      <c r="J862" s="125"/>
      <c r="K862" s="125"/>
      <c r="L862" s="125"/>
      <c r="M862" s="125"/>
      <c r="N862" s="125"/>
      <c r="O862" s="125"/>
      <c r="P862" s="125"/>
      <c r="Q862" s="125"/>
      <c r="R862" s="125"/>
      <c r="S862" s="125"/>
      <c r="T862" s="125"/>
      <c r="U862" s="125"/>
      <c r="V862" s="125"/>
      <c r="W862" s="125"/>
      <c r="X862" s="125"/>
      <c r="Y862" s="125"/>
      <c r="Z862" s="125"/>
    </row>
    <row r="863" spans="1:26" ht="15.75" customHeight="1" x14ac:dyDescent="0.3">
      <c r="A863" s="125"/>
      <c r="B863" s="125"/>
      <c r="C863" s="125"/>
      <c r="D863" s="125"/>
      <c r="E863" s="125"/>
      <c r="F863" s="125"/>
      <c r="G863" s="125"/>
      <c r="H863" s="125"/>
      <c r="I863" s="125"/>
      <c r="J863" s="125"/>
      <c r="K863" s="125"/>
      <c r="L863" s="125"/>
      <c r="M863" s="125"/>
      <c r="N863" s="125"/>
      <c r="O863" s="125"/>
      <c r="P863" s="125"/>
      <c r="Q863" s="125"/>
      <c r="R863" s="125"/>
      <c r="S863" s="125"/>
      <c r="T863" s="125"/>
      <c r="U863" s="125"/>
      <c r="V863" s="125"/>
      <c r="W863" s="125"/>
      <c r="X863" s="125"/>
      <c r="Y863" s="125"/>
      <c r="Z863" s="125"/>
    </row>
    <row r="864" spans="1:26" ht="15.75" customHeight="1" x14ac:dyDescent="0.3">
      <c r="A864" s="125"/>
      <c r="B864" s="125"/>
      <c r="C864" s="125"/>
      <c r="D864" s="125"/>
      <c r="E864" s="125"/>
      <c r="F864" s="125"/>
      <c r="G864" s="125"/>
      <c r="H864" s="125"/>
      <c r="I864" s="125"/>
      <c r="J864" s="125"/>
      <c r="K864" s="125"/>
      <c r="L864" s="125"/>
      <c r="M864" s="125"/>
      <c r="N864" s="125"/>
      <c r="O864" s="125"/>
      <c r="P864" s="125"/>
      <c r="Q864" s="125"/>
      <c r="R864" s="125"/>
      <c r="S864" s="125"/>
      <c r="T864" s="125"/>
      <c r="U864" s="125"/>
      <c r="V864" s="125"/>
      <c r="W864" s="125"/>
      <c r="X864" s="125"/>
      <c r="Y864" s="125"/>
      <c r="Z864" s="125"/>
    </row>
    <row r="865" spans="1:26" ht="15.75" customHeight="1" x14ac:dyDescent="0.3">
      <c r="A865" s="125"/>
      <c r="B865" s="125"/>
      <c r="C865" s="125"/>
      <c r="D865" s="125"/>
      <c r="E865" s="125"/>
      <c r="F865" s="125"/>
      <c r="G865" s="125"/>
      <c r="H865" s="125"/>
      <c r="I865" s="125"/>
      <c r="J865" s="125"/>
      <c r="K865" s="125"/>
      <c r="L865" s="125"/>
      <c r="M865" s="125"/>
      <c r="N865" s="125"/>
      <c r="O865" s="125"/>
      <c r="P865" s="125"/>
      <c r="Q865" s="125"/>
      <c r="R865" s="125"/>
      <c r="S865" s="125"/>
      <c r="T865" s="125"/>
      <c r="U865" s="125"/>
      <c r="V865" s="125"/>
      <c r="W865" s="125"/>
      <c r="X865" s="125"/>
      <c r="Y865" s="125"/>
      <c r="Z865" s="125"/>
    </row>
    <row r="866" spans="1:26" ht="15.75" customHeight="1" x14ac:dyDescent="0.3">
      <c r="A866" s="125"/>
      <c r="B866" s="125"/>
      <c r="C866" s="125"/>
      <c r="D866" s="125"/>
      <c r="E866" s="125"/>
      <c r="F866" s="125"/>
      <c r="G866" s="125"/>
      <c r="H866" s="125"/>
      <c r="I866" s="125"/>
      <c r="J866" s="125"/>
      <c r="K866" s="125"/>
      <c r="L866" s="125"/>
      <c r="M866" s="125"/>
      <c r="N866" s="125"/>
      <c r="O866" s="125"/>
      <c r="P866" s="125"/>
      <c r="Q866" s="125"/>
      <c r="R866" s="125"/>
      <c r="S866" s="125"/>
      <c r="T866" s="125"/>
      <c r="U866" s="125"/>
      <c r="V866" s="125"/>
      <c r="W866" s="125"/>
      <c r="X866" s="125"/>
      <c r="Y866" s="125"/>
      <c r="Z866" s="125"/>
    </row>
    <row r="867" spans="1:26" ht="15.75" customHeight="1" x14ac:dyDescent="0.3">
      <c r="A867" s="125"/>
      <c r="B867" s="125"/>
      <c r="C867" s="125"/>
      <c r="D867" s="125"/>
      <c r="E867" s="125"/>
      <c r="F867" s="125"/>
      <c r="G867" s="125"/>
      <c r="H867" s="125"/>
      <c r="I867" s="125"/>
      <c r="J867" s="125"/>
      <c r="K867" s="125"/>
      <c r="L867" s="125"/>
      <c r="M867" s="125"/>
      <c r="N867" s="125"/>
      <c r="O867" s="125"/>
      <c r="P867" s="125"/>
      <c r="Q867" s="125"/>
      <c r="R867" s="125"/>
      <c r="S867" s="125"/>
      <c r="T867" s="125"/>
      <c r="U867" s="125"/>
      <c r="V867" s="125"/>
      <c r="W867" s="125"/>
      <c r="X867" s="125"/>
      <c r="Y867" s="125"/>
      <c r="Z867" s="125"/>
    </row>
    <row r="868" spans="1:26" ht="15.75" customHeight="1" x14ac:dyDescent="0.3">
      <c r="A868" s="125"/>
      <c r="B868" s="125"/>
      <c r="C868" s="125"/>
      <c r="D868" s="125"/>
      <c r="E868" s="125"/>
      <c r="F868" s="125"/>
      <c r="G868" s="125"/>
      <c r="H868" s="125"/>
      <c r="I868" s="125"/>
      <c r="J868" s="125"/>
      <c r="K868" s="125"/>
      <c r="L868" s="125"/>
      <c r="M868" s="125"/>
      <c r="N868" s="125"/>
      <c r="O868" s="125"/>
      <c r="P868" s="125"/>
      <c r="Q868" s="125"/>
      <c r="R868" s="125"/>
      <c r="S868" s="125"/>
      <c r="T868" s="125"/>
      <c r="U868" s="125"/>
      <c r="V868" s="125"/>
      <c r="W868" s="125"/>
      <c r="X868" s="125"/>
      <c r="Y868" s="125"/>
      <c r="Z868" s="125"/>
    </row>
    <row r="869" spans="1:26" ht="15.75" customHeight="1" x14ac:dyDescent="0.3">
      <c r="A869" s="125"/>
      <c r="B869" s="125"/>
      <c r="C869" s="125"/>
      <c r="D869" s="125"/>
      <c r="E869" s="125"/>
      <c r="F869" s="125"/>
      <c r="G869" s="125"/>
      <c r="H869" s="125"/>
      <c r="I869" s="125"/>
      <c r="J869" s="125"/>
      <c r="K869" s="125"/>
      <c r="L869" s="125"/>
      <c r="M869" s="125"/>
      <c r="N869" s="125"/>
      <c r="O869" s="125"/>
      <c r="P869" s="125"/>
      <c r="Q869" s="125"/>
      <c r="R869" s="125"/>
      <c r="S869" s="125"/>
      <c r="T869" s="125"/>
      <c r="U869" s="125"/>
      <c r="V869" s="125"/>
      <c r="W869" s="125"/>
      <c r="X869" s="125"/>
      <c r="Y869" s="125"/>
      <c r="Z869" s="125"/>
    </row>
    <row r="870" spans="1:26" ht="15.75" customHeight="1" x14ac:dyDescent="0.3">
      <c r="A870" s="125"/>
      <c r="B870" s="125"/>
      <c r="C870" s="125"/>
      <c r="D870" s="125"/>
      <c r="E870" s="125"/>
      <c r="F870" s="125"/>
      <c r="G870" s="125"/>
      <c r="H870" s="125"/>
      <c r="I870" s="125"/>
      <c r="J870" s="125"/>
      <c r="K870" s="125"/>
      <c r="L870" s="125"/>
      <c r="M870" s="125"/>
      <c r="N870" s="125"/>
      <c r="O870" s="125"/>
      <c r="P870" s="125"/>
      <c r="Q870" s="125"/>
      <c r="R870" s="125"/>
      <c r="S870" s="125"/>
      <c r="T870" s="125"/>
      <c r="U870" s="125"/>
      <c r="V870" s="125"/>
      <c r="W870" s="125"/>
      <c r="X870" s="125"/>
      <c r="Y870" s="125"/>
      <c r="Z870" s="125"/>
    </row>
    <row r="871" spans="1:26" ht="15.75" customHeight="1" x14ac:dyDescent="0.3">
      <c r="A871" s="125"/>
      <c r="B871" s="125"/>
      <c r="C871" s="125"/>
      <c r="D871" s="125"/>
      <c r="E871" s="125"/>
      <c r="F871" s="125"/>
      <c r="G871" s="125"/>
      <c r="H871" s="125"/>
      <c r="I871" s="125"/>
      <c r="J871" s="125"/>
      <c r="K871" s="125"/>
      <c r="L871" s="125"/>
      <c r="M871" s="125"/>
      <c r="N871" s="125"/>
      <c r="O871" s="125"/>
      <c r="P871" s="125"/>
      <c r="Q871" s="125"/>
      <c r="R871" s="125"/>
      <c r="S871" s="125"/>
      <c r="T871" s="125"/>
      <c r="U871" s="125"/>
      <c r="V871" s="125"/>
      <c r="W871" s="125"/>
      <c r="X871" s="125"/>
      <c r="Y871" s="125"/>
      <c r="Z871" s="125"/>
    </row>
    <row r="872" spans="1:26" ht="15.75" customHeight="1" x14ac:dyDescent="0.3">
      <c r="A872" s="125"/>
      <c r="B872" s="125"/>
      <c r="C872" s="125"/>
      <c r="D872" s="125"/>
      <c r="E872" s="125"/>
      <c r="F872" s="125"/>
      <c r="G872" s="125"/>
      <c r="H872" s="125"/>
      <c r="I872" s="125"/>
      <c r="J872" s="125"/>
      <c r="K872" s="125"/>
      <c r="L872" s="125"/>
      <c r="M872" s="125"/>
      <c r="N872" s="125"/>
      <c r="O872" s="125"/>
      <c r="P872" s="125"/>
      <c r="Q872" s="125"/>
      <c r="R872" s="125"/>
      <c r="S872" s="125"/>
      <c r="T872" s="125"/>
      <c r="U872" s="125"/>
      <c r="V872" s="125"/>
      <c r="W872" s="125"/>
      <c r="X872" s="125"/>
      <c r="Y872" s="125"/>
      <c r="Z872" s="125"/>
    </row>
    <row r="873" spans="1:26" ht="15.75" customHeight="1" x14ac:dyDescent="0.3">
      <c r="A873" s="125"/>
      <c r="B873" s="125"/>
      <c r="C873" s="125"/>
      <c r="D873" s="125"/>
      <c r="E873" s="125"/>
      <c r="F873" s="125"/>
      <c r="G873" s="125"/>
      <c r="H873" s="125"/>
      <c r="I873" s="125"/>
      <c r="J873" s="125"/>
      <c r="K873" s="125"/>
      <c r="L873" s="125"/>
      <c r="M873" s="125"/>
      <c r="N873" s="125"/>
      <c r="O873" s="125"/>
      <c r="P873" s="125"/>
      <c r="Q873" s="125"/>
      <c r="R873" s="125"/>
      <c r="S873" s="125"/>
      <c r="T873" s="125"/>
      <c r="U873" s="125"/>
      <c r="V873" s="125"/>
      <c r="W873" s="125"/>
      <c r="X873" s="125"/>
      <c r="Y873" s="125"/>
      <c r="Z873" s="125"/>
    </row>
    <row r="874" spans="1:26" ht="15.75" customHeight="1" x14ac:dyDescent="0.3">
      <c r="A874" s="125"/>
      <c r="B874" s="125"/>
      <c r="C874" s="125"/>
      <c r="D874" s="125"/>
      <c r="E874" s="125"/>
      <c r="F874" s="125"/>
      <c r="G874" s="125"/>
      <c r="H874" s="125"/>
      <c r="I874" s="125"/>
      <c r="J874" s="125"/>
      <c r="K874" s="125"/>
      <c r="L874" s="125"/>
      <c r="M874" s="125"/>
      <c r="N874" s="125"/>
      <c r="O874" s="125"/>
      <c r="P874" s="125"/>
      <c r="Q874" s="125"/>
      <c r="R874" s="125"/>
      <c r="S874" s="125"/>
      <c r="T874" s="125"/>
      <c r="U874" s="125"/>
      <c r="V874" s="125"/>
      <c r="W874" s="125"/>
      <c r="X874" s="125"/>
      <c r="Y874" s="125"/>
      <c r="Z874" s="125"/>
    </row>
    <row r="875" spans="1:26" ht="15.75" customHeight="1" x14ac:dyDescent="0.3">
      <c r="A875" s="125"/>
      <c r="B875" s="125"/>
      <c r="C875" s="125"/>
      <c r="D875" s="125"/>
      <c r="E875" s="125"/>
      <c r="F875" s="125"/>
      <c r="G875" s="125"/>
      <c r="H875" s="125"/>
      <c r="I875" s="125"/>
      <c r="J875" s="125"/>
      <c r="K875" s="125"/>
      <c r="L875" s="125"/>
      <c r="M875" s="125"/>
      <c r="N875" s="125"/>
      <c r="O875" s="125"/>
      <c r="P875" s="125"/>
      <c r="Q875" s="125"/>
      <c r="R875" s="125"/>
      <c r="S875" s="125"/>
      <c r="T875" s="125"/>
      <c r="U875" s="125"/>
      <c r="V875" s="125"/>
      <c r="W875" s="125"/>
      <c r="X875" s="125"/>
      <c r="Y875" s="125"/>
      <c r="Z875" s="125"/>
    </row>
    <row r="876" spans="1:26" ht="15.75" customHeight="1" x14ac:dyDescent="0.3">
      <c r="A876" s="125"/>
      <c r="B876" s="125"/>
      <c r="C876" s="125"/>
      <c r="D876" s="125"/>
      <c r="E876" s="125"/>
      <c r="F876" s="125"/>
      <c r="G876" s="125"/>
      <c r="H876" s="125"/>
      <c r="I876" s="125"/>
      <c r="J876" s="125"/>
      <c r="K876" s="125"/>
      <c r="L876" s="125"/>
      <c r="M876" s="125"/>
      <c r="N876" s="125"/>
      <c r="O876" s="125"/>
      <c r="P876" s="125"/>
      <c r="Q876" s="125"/>
      <c r="R876" s="125"/>
      <c r="S876" s="125"/>
      <c r="T876" s="125"/>
      <c r="U876" s="125"/>
      <c r="V876" s="125"/>
      <c r="W876" s="125"/>
      <c r="X876" s="125"/>
      <c r="Y876" s="125"/>
      <c r="Z876" s="125"/>
    </row>
    <row r="877" spans="1:26" ht="15.75" customHeight="1" x14ac:dyDescent="0.3">
      <c r="A877" s="125"/>
      <c r="B877" s="125"/>
      <c r="C877" s="125"/>
      <c r="D877" s="125"/>
      <c r="E877" s="125"/>
      <c r="F877" s="125"/>
      <c r="G877" s="125"/>
      <c r="H877" s="125"/>
      <c r="I877" s="125"/>
      <c r="J877" s="125"/>
      <c r="K877" s="125"/>
      <c r="L877" s="125"/>
      <c r="M877" s="125"/>
      <c r="N877" s="125"/>
      <c r="O877" s="125"/>
      <c r="P877" s="125"/>
      <c r="Q877" s="125"/>
      <c r="R877" s="125"/>
      <c r="S877" s="125"/>
      <c r="T877" s="125"/>
      <c r="U877" s="125"/>
      <c r="V877" s="125"/>
      <c r="W877" s="125"/>
      <c r="X877" s="125"/>
      <c r="Y877" s="125"/>
      <c r="Z877" s="125"/>
    </row>
    <row r="878" spans="1:26" ht="15.75" customHeight="1" x14ac:dyDescent="0.3">
      <c r="A878" s="125"/>
      <c r="B878" s="125"/>
      <c r="C878" s="125"/>
      <c r="D878" s="125"/>
      <c r="E878" s="125"/>
      <c r="F878" s="125"/>
      <c r="G878" s="125"/>
      <c r="H878" s="125"/>
      <c r="I878" s="125"/>
      <c r="J878" s="125"/>
      <c r="K878" s="125"/>
      <c r="L878" s="125"/>
      <c r="M878" s="125"/>
      <c r="N878" s="125"/>
      <c r="O878" s="125"/>
      <c r="P878" s="125"/>
      <c r="Q878" s="125"/>
      <c r="R878" s="125"/>
      <c r="S878" s="125"/>
      <c r="T878" s="125"/>
      <c r="U878" s="125"/>
      <c r="V878" s="125"/>
      <c r="W878" s="125"/>
      <c r="X878" s="125"/>
      <c r="Y878" s="125"/>
      <c r="Z878" s="125"/>
    </row>
    <row r="879" spans="1:26" ht="15.75" customHeight="1" x14ac:dyDescent="0.3">
      <c r="A879" s="125"/>
      <c r="B879" s="125"/>
      <c r="C879" s="125"/>
      <c r="D879" s="125"/>
      <c r="E879" s="125"/>
      <c r="F879" s="125"/>
      <c r="G879" s="125"/>
      <c r="H879" s="125"/>
      <c r="I879" s="125"/>
      <c r="J879" s="125"/>
      <c r="K879" s="125"/>
      <c r="L879" s="125"/>
      <c r="M879" s="125"/>
      <c r="N879" s="125"/>
      <c r="O879" s="125"/>
      <c r="P879" s="125"/>
      <c r="Q879" s="125"/>
      <c r="R879" s="125"/>
      <c r="S879" s="125"/>
      <c r="T879" s="125"/>
      <c r="U879" s="125"/>
      <c r="V879" s="125"/>
      <c r="W879" s="125"/>
      <c r="X879" s="125"/>
      <c r="Y879" s="125"/>
      <c r="Z879" s="125"/>
    </row>
    <row r="880" spans="1:26" ht="15.75" customHeight="1" x14ac:dyDescent="0.3">
      <c r="A880" s="125"/>
      <c r="B880" s="125"/>
      <c r="C880" s="125"/>
      <c r="D880" s="125"/>
      <c r="E880" s="125"/>
      <c r="F880" s="125"/>
      <c r="G880" s="125"/>
      <c r="H880" s="125"/>
      <c r="I880" s="125"/>
      <c r="J880" s="125"/>
      <c r="K880" s="125"/>
      <c r="L880" s="125"/>
      <c r="M880" s="125"/>
      <c r="N880" s="125"/>
      <c r="O880" s="125"/>
      <c r="P880" s="125"/>
      <c r="Q880" s="125"/>
      <c r="R880" s="125"/>
      <c r="S880" s="125"/>
      <c r="T880" s="125"/>
      <c r="U880" s="125"/>
      <c r="V880" s="125"/>
      <c r="W880" s="125"/>
      <c r="X880" s="125"/>
      <c r="Y880" s="125"/>
      <c r="Z880" s="125"/>
    </row>
    <row r="881" spans="1:26" ht="15.75" customHeight="1" x14ac:dyDescent="0.3">
      <c r="A881" s="125"/>
      <c r="B881" s="125"/>
      <c r="C881" s="125"/>
      <c r="D881" s="125"/>
      <c r="E881" s="125"/>
      <c r="F881" s="125"/>
      <c r="G881" s="125"/>
      <c r="H881" s="125"/>
      <c r="I881" s="125"/>
      <c r="J881" s="125"/>
      <c r="K881" s="125"/>
      <c r="L881" s="125"/>
      <c r="M881" s="125"/>
      <c r="N881" s="125"/>
      <c r="O881" s="125"/>
      <c r="P881" s="125"/>
      <c r="Q881" s="125"/>
      <c r="R881" s="125"/>
      <c r="S881" s="125"/>
      <c r="T881" s="125"/>
      <c r="U881" s="125"/>
      <c r="V881" s="125"/>
      <c r="W881" s="125"/>
      <c r="X881" s="125"/>
      <c r="Y881" s="125"/>
      <c r="Z881" s="125"/>
    </row>
    <row r="882" spans="1:26" ht="15.75" customHeight="1" x14ac:dyDescent="0.3">
      <c r="A882" s="125"/>
      <c r="B882" s="125"/>
      <c r="C882" s="125"/>
      <c r="D882" s="125"/>
      <c r="E882" s="125"/>
      <c r="F882" s="125"/>
      <c r="G882" s="125"/>
      <c r="H882" s="125"/>
      <c r="I882" s="125"/>
      <c r="J882" s="125"/>
      <c r="K882" s="125"/>
      <c r="L882" s="125"/>
      <c r="M882" s="125"/>
      <c r="N882" s="125"/>
      <c r="O882" s="125"/>
      <c r="P882" s="125"/>
      <c r="Q882" s="125"/>
      <c r="R882" s="125"/>
      <c r="S882" s="125"/>
      <c r="T882" s="125"/>
      <c r="U882" s="125"/>
      <c r="V882" s="125"/>
      <c r="W882" s="125"/>
      <c r="X882" s="125"/>
      <c r="Y882" s="125"/>
      <c r="Z882" s="125"/>
    </row>
    <row r="883" spans="1:26" ht="15.75" customHeight="1" x14ac:dyDescent="0.3">
      <c r="A883" s="125"/>
      <c r="B883" s="125"/>
      <c r="C883" s="125"/>
      <c r="D883" s="125"/>
      <c r="E883" s="125"/>
      <c r="F883" s="125"/>
      <c r="G883" s="125"/>
      <c r="H883" s="125"/>
      <c r="I883" s="125"/>
      <c r="J883" s="125"/>
      <c r="K883" s="125"/>
      <c r="L883" s="125"/>
      <c r="M883" s="125"/>
      <c r="N883" s="125"/>
      <c r="O883" s="125"/>
      <c r="P883" s="125"/>
      <c r="Q883" s="125"/>
      <c r="R883" s="125"/>
      <c r="S883" s="125"/>
      <c r="T883" s="125"/>
      <c r="U883" s="125"/>
      <c r="V883" s="125"/>
      <c r="W883" s="125"/>
      <c r="X883" s="125"/>
      <c r="Y883" s="125"/>
      <c r="Z883" s="125"/>
    </row>
    <row r="884" spans="1:26" ht="15.75" customHeight="1" x14ac:dyDescent="0.3">
      <c r="A884" s="125"/>
      <c r="B884" s="125"/>
      <c r="C884" s="125"/>
      <c r="D884" s="125"/>
      <c r="E884" s="125"/>
      <c r="F884" s="125"/>
      <c r="G884" s="125"/>
      <c r="H884" s="125"/>
      <c r="I884" s="125"/>
      <c r="J884" s="125"/>
      <c r="K884" s="125"/>
      <c r="L884" s="125"/>
      <c r="M884" s="125"/>
      <c r="N884" s="125"/>
      <c r="O884" s="125"/>
      <c r="P884" s="125"/>
      <c r="Q884" s="125"/>
      <c r="R884" s="125"/>
      <c r="S884" s="125"/>
      <c r="T884" s="125"/>
      <c r="U884" s="125"/>
      <c r="V884" s="125"/>
      <c r="W884" s="125"/>
      <c r="X884" s="125"/>
      <c r="Y884" s="125"/>
      <c r="Z884" s="125"/>
    </row>
    <row r="885" spans="1:26" ht="15.75" customHeight="1" x14ac:dyDescent="0.3">
      <c r="A885" s="125"/>
      <c r="B885" s="125"/>
      <c r="C885" s="125"/>
      <c r="D885" s="125"/>
      <c r="E885" s="125"/>
      <c r="F885" s="125"/>
      <c r="G885" s="125"/>
      <c r="H885" s="125"/>
      <c r="I885" s="125"/>
      <c r="J885" s="125"/>
      <c r="K885" s="125"/>
      <c r="L885" s="125"/>
      <c r="M885" s="125"/>
      <c r="N885" s="125"/>
      <c r="O885" s="125"/>
      <c r="P885" s="125"/>
      <c r="Q885" s="125"/>
      <c r="R885" s="125"/>
      <c r="S885" s="125"/>
      <c r="T885" s="125"/>
      <c r="U885" s="125"/>
      <c r="V885" s="125"/>
      <c r="W885" s="125"/>
      <c r="X885" s="125"/>
      <c r="Y885" s="125"/>
      <c r="Z885" s="125"/>
    </row>
    <row r="886" spans="1:26" ht="15.75" customHeight="1" x14ac:dyDescent="0.3">
      <c r="A886" s="125"/>
      <c r="B886" s="125"/>
      <c r="C886" s="125"/>
      <c r="D886" s="125"/>
      <c r="E886" s="125"/>
      <c r="F886" s="125"/>
      <c r="G886" s="125"/>
      <c r="H886" s="125"/>
      <c r="I886" s="125"/>
      <c r="J886" s="125"/>
      <c r="K886" s="125"/>
      <c r="L886" s="125"/>
      <c r="M886" s="125"/>
      <c r="N886" s="125"/>
      <c r="O886" s="125"/>
      <c r="P886" s="125"/>
      <c r="Q886" s="125"/>
      <c r="R886" s="125"/>
      <c r="S886" s="125"/>
      <c r="T886" s="125"/>
      <c r="U886" s="125"/>
      <c r="V886" s="125"/>
      <c r="W886" s="125"/>
      <c r="X886" s="125"/>
      <c r="Y886" s="125"/>
      <c r="Z886" s="125"/>
    </row>
    <row r="887" spans="1:26" ht="15.75" customHeight="1" x14ac:dyDescent="0.3">
      <c r="A887" s="125"/>
      <c r="B887" s="125"/>
      <c r="C887" s="125"/>
      <c r="D887" s="125"/>
      <c r="E887" s="125"/>
      <c r="F887" s="125"/>
      <c r="G887" s="125"/>
      <c r="H887" s="125"/>
      <c r="I887" s="125"/>
      <c r="J887" s="125"/>
      <c r="K887" s="125"/>
      <c r="L887" s="125"/>
      <c r="M887" s="125"/>
      <c r="N887" s="125"/>
      <c r="O887" s="125"/>
      <c r="P887" s="125"/>
      <c r="Q887" s="125"/>
      <c r="R887" s="125"/>
      <c r="S887" s="125"/>
      <c r="T887" s="125"/>
      <c r="U887" s="125"/>
      <c r="V887" s="125"/>
      <c r="W887" s="125"/>
      <c r="X887" s="125"/>
      <c r="Y887" s="125"/>
      <c r="Z887" s="125"/>
    </row>
    <row r="888" spans="1:26" ht="15.75" customHeight="1" x14ac:dyDescent="0.3">
      <c r="A888" s="125"/>
      <c r="B888" s="125"/>
      <c r="C888" s="125"/>
      <c r="D888" s="125"/>
      <c r="E888" s="125"/>
      <c r="F888" s="125"/>
      <c r="G888" s="125"/>
      <c r="H888" s="125"/>
      <c r="I888" s="125"/>
      <c r="J888" s="125"/>
      <c r="K888" s="125"/>
      <c r="L888" s="125"/>
      <c r="M888" s="125"/>
      <c r="N888" s="125"/>
      <c r="O888" s="125"/>
      <c r="P888" s="125"/>
      <c r="Q888" s="125"/>
      <c r="R888" s="125"/>
      <c r="S888" s="125"/>
      <c r="T888" s="125"/>
      <c r="U888" s="125"/>
      <c r="V888" s="125"/>
      <c r="W888" s="125"/>
      <c r="X888" s="125"/>
      <c r="Y888" s="125"/>
      <c r="Z888" s="125"/>
    </row>
    <row r="889" spans="1:26" ht="15.75" customHeight="1" x14ac:dyDescent="0.3">
      <c r="A889" s="125"/>
      <c r="B889" s="125"/>
      <c r="C889" s="125"/>
      <c r="D889" s="125"/>
      <c r="E889" s="125"/>
      <c r="F889" s="125"/>
      <c r="G889" s="125"/>
      <c r="H889" s="125"/>
      <c r="I889" s="125"/>
      <c r="J889" s="125"/>
      <c r="K889" s="125"/>
      <c r="L889" s="125"/>
      <c r="M889" s="125"/>
      <c r="N889" s="125"/>
      <c r="O889" s="125"/>
      <c r="P889" s="125"/>
      <c r="Q889" s="125"/>
      <c r="R889" s="125"/>
      <c r="S889" s="125"/>
      <c r="T889" s="125"/>
      <c r="U889" s="125"/>
      <c r="V889" s="125"/>
      <c r="W889" s="125"/>
      <c r="X889" s="125"/>
      <c r="Y889" s="125"/>
      <c r="Z889" s="125"/>
    </row>
    <row r="890" spans="1:26" ht="15.75" customHeight="1" x14ac:dyDescent="0.3">
      <c r="A890" s="125"/>
      <c r="B890" s="125"/>
      <c r="C890" s="125"/>
      <c r="D890" s="125"/>
      <c r="E890" s="125"/>
      <c r="F890" s="125"/>
      <c r="G890" s="125"/>
      <c r="H890" s="125"/>
      <c r="I890" s="125"/>
      <c r="J890" s="125"/>
      <c r="K890" s="125"/>
      <c r="L890" s="125"/>
      <c r="M890" s="125"/>
      <c r="N890" s="125"/>
      <c r="O890" s="125"/>
      <c r="P890" s="125"/>
      <c r="Q890" s="125"/>
      <c r="R890" s="125"/>
      <c r="S890" s="125"/>
      <c r="T890" s="125"/>
      <c r="U890" s="125"/>
      <c r="V890" s="125"/>
      <c r="W890" s="125"/>
      <c r="X890" s="125"/>
      <c r="Y890" s="125"/>
      <c r="Z890" s="125"/>
    </row>
    <row r="891" spans="1:26" ht="15.75" customHeight="1" x14ac:dyDescent="0.3">
      <c r="A891" s="125"/>
      <c r="B891" s="125"/>
      <c r="C891" s="125"/>
      <c r="D891" s="125"/>
      <c r="E891" s="125"/>
      <c r="F891" s="125"/>
      <c r="G891" s="125"/>
      <c r="H891" s="125"/>
      <c r="I891" s="125"/>
      <c r="J891" s="125"/>
      <c r="K891" s="125"/>
      <c r="L891" s="125"/>
      <c r="M891" s="125"/>
      <c r="N891" s="125"/>
      <c r="O891" s="125"/>
      <c r="P891" s="125"/>
      <c r="Q891" s="125"/>
      <c r="R891" s="125"/>
      <c r="S891" s="125"/>
      <c r="T891" s="125"/>
      <c r="U891" s="125"/>
      <c r="V891" s="125"/>
      <c r="W891" s="125"/>
      <c r="X891" s="125"/>
      <c r="Y891" s="125"/>
      <c r="Z891" s="125"/>
    </row>
    <row r="892" spans="1:26" ht="15.75" customHeight="1" x14ac:dyDescent="0.3">
      <c r="A892" s="125"/>
      <c r="B892" s="125"/>
      <c r="C892" s="125"/>
      <c r="D892" s="125"/>
      <c r="E892" s="125"/>
      <c r="F892" s="125"/>
      <c r="G892" s="125"/>
      <c r="H892" s="125"/>
      <c r="I892" s="125"/>
      <c r="J892" s="125"/>
      <c r="K892" s="125"/>
      <c r="L892" s="125"/>
      <c r="M892" s="125"/>
      <c r="N892" s="125"/>
      <c r="O892" s="125"/>
      <c r="P892" s="125"/>
      <c r="Q892" s="125"/>
      <c r="R892" s="125"/>
      <c r="S892" s="125"/>
      <c r="T892" s="125"/>
      <c r="U892" s="125"/>
      <c r="V892" s="125"/>
      <c r="W892" s="125"/>
      <c r="X892" s="125"/>
      <c r="Y892" s="125"/>
      <c r="Z892" s="125"/>
    </row>
    <row r="893" spans="1:26" ht="15.75" customHeight="1" x14ac:dyDescent="0.3">
      <c r="A893" s="125"/>
      <c r="B893" s="125"/>
      <c r="C893" s="125"/>
      <c r="D893" s="125"/>
      <c r="E893" s="125"/>
      <c r="F893" s="125"/>
      <c r="G893" s="125"/>
      <c r="H893" s="125"/>
      <c r="I893" s="125"/>
      <c r="J893" s="125"/>
      <c r="K893" s="125"/>
      <c r="L893" s="125"/>
      <c r="M893" s="125"/>
      <c r="N893" s="125"/>
      <c r="O893" s="125"/>
      <c r="P893" s="125"/>
      <c r="Q893" s="125"/>
      <c r="R893" s="125"/>
      <c r="S893" s="125"/>
      <c r="T893" s="125"/>
      <c r="U893" s="125"/>
      <c r="V893" s="125"/>
      <c r="W893" s="125"/>
      <c r="X893" s="125"/>
      <c r="Y893" s="125"/>
      <c r="Z893" s="125"/>
    </row>
    <row r="894" spans="1:26" ht="15.75" customHeight="1" x14ac:dyDescent="0.3">
      <c r="A894" s="125"/>
      <c r="B894" s="125"/>
      <c r="C894" s="125"/>
      <c r="D894" s="125"/>
      <c r="E894" s="125"/>
      <c r="F894" s="125"/>
      <c r="G894" s="125"/>
      <c r="H894" s="125"/>
      <c r="I894" s="125"/>
      <c r="J894" s="125"/>
      <c r="K894" s="125"/>
      <c r="L894" s="125"/>
      <c r="M894" s="125"/>
      <c r="N894" s="125"/>
      <c r="O894" s="125"/>
      <c r="P894" s="125"/>
      <c r="Q894" s="125"/>
      <c r="R894" s="125"/>
      <c r="S894" s="125"/>
      <c r="T894" s="125"/>
      <c r="U894" s="125"/>
      <c r="V894" s="125"/>
      <c r="W894" s="125"/>
      <c r="X894" s="125"/>
      <c r="Y894" s="125"/>
      <c r="Z894" s="125"/>
    </row>
    <row r="895" spans="1:26" ht="15.75" customHeight="1" x14ac:dyDescent="0.3">
      <c r="A895" s="125"/>
      <c r="B895" s="125"/>
      <c r="C895" s="125"/>
      <c r="D895" s="125"/>
      <c r="E895" s="125"/>
      <c r="F895" s="125"/>
      <c r="G895" s="125"/>
      <c r="H895" s="125"/>
      <c r="I895" s="125"/>
      <c r="J895" s="125"/>
      <c r="K895" s="125"/>
      <c r="L895" s="125"/>
      <c r="M895" s="125"/>
      <c r="N895" s="125"/>
      <c r="O895" s="125"/>
      <c r="P895" s="125"/>
      <c r="Q895" s="125"/>
      <c r="R895" s="125"/>
      <c r="S895" s="125"/>
      <c r="T895" s="125"/>
      <c r="U895" s="125"/>
      <c r="V895" s="125"/>
      <c r="W895" s="125"/>
      <c r="X895" s="125"/>
      <c r="Y895" s="125"/>
      <c r="Z895" s="125"/>
    </row>
    <row r="896" spans="1:26" ht="15.75" customHeight="1" x14ac:dyDescent="0.3">
      <c r="A896" s="125"/>
      <c r="B896" s="125"/>
      <c r="C896" s="125"/>
      <c r="D896" s="125"/>
      <c r="E896" s="125"/>
      <c r="F896" s="125"/>
      <c r="G896" s="125"/>
      <c r="H896" s="125"/>
      <c r="I896" s="125"/>
      <c r="J896" s="125"/>
      <c r="K896" s="125"/>
      <c r="L896" s="125"/>
      <c r="M896" s="125"/>
      <c r="N896" s="125"/>
      <c r="O896" s="125"/>
      <c r="P896" s="125"/>
      <c r="Q896" s="125"/>
      <c r="R896" s="125"/>
      <c r="S896" s="125"/>
      <c r="T896" s="125"/>
      <c r="U896" s="125"/>
      <c r="V896" s="125"/>
      <c r="W896" s="125"/>
      <c r="X896" s="125"/>
      <c r="Y896" s="125"/>
      <c r="Z896" s="125"/>
    </row>
    <row r="897" spans="1:26" ht="15.75" customHeight="1" x14ac:dyDescent="0.3">
      <c r="A897" s="125"/>
      <c r="B897" s="125"/>
      <c r="C897" s="125"/>
      <c r="D897" s="125"/>
      <c r="E897" s="125"/>
      <c r="F897" s="125"/>
      <c r="G897" s="125"/>
      <c r="H897" s="125"/>
      <c r="I897" s="125"/>
      <c r="J897" s="125"/>
      <c r="K897" s="125"/>
      <c r="L897" s="125"/>
      <c r="M897" s="125"/>
      <c r="N897" s="125"/>
      <c r="O897" s="125"/>
      <c r="P897" s="125"/>
      <c r="Q897" s="125"/>
      <c r="R897" s="125"/>
      <c r="S897" s="125"/>
      <c r="T897" s="125"/>
      <c r="U897" s="125"/>
      <c r="V897" s="125"/>
      <c r="W897" s="125"/>
      <c r="X897" s="125"/>
      <c r="Y897" s="125"/>
      <c r="Z897" s="125"/>
    </row>
    <row r="898" spans="1:26" ht="15.75" customHeight="1" x14ac:dyDescent="0.3">
      <c r="A898" s="125"/>
      <c r="B898" s="125"/>
      <c r="C898" s="125"/>
      <c r="D898" s="125"/>
      <c r="E898" s="125"/>
      <c r="F898" s="125"/>
      <c r="G898" s="125"/>
      <c r="H898" s="125"/>
      <c r="I898" s="125"/>
      <c r="J898" s="125"/>
      <c r="K898" s="125"/>
      <c r="L898" s="125"/>
      <c r="M898" s="125"/>
      <c r="N898" s="125"/>
      <c r="O898" s="125"/>
      <c r="P898" s="125"/>
      <c r="Q898" s="125"/>
      <c r="R898" s="125"/>
      <c r="S898" s="125"/>
      <c r="T898" s="125"/>
      <c r="U898" s="125"/>
      <c r="V898" s="125"/>
      <c r="W898" s="125"/>
      <c r="X898" s="125"/>
      <c r="Y898" s="125"/>
      <c r="Z898" s="125"/>
    </row>
    <row r="899" spans="1:26" ht="15.75" customHeight="1" x14ac:dyDescent="0.3">
      <c r="A899" s="125"/>
      <c r="B899" s="125"/>
      <c r="C899" s="125"/>
      <c r="D899" s="125"/>
      <c r="E899" s="125"/>
      <c r="F899" s="125"/>
      <c r="G899" s="125"/>
      <c r="H899" s="125"/>
      <c r="I899" s="125"/>
      <c r="J899" s="125"/>
      <c r="K899" s="125"/>
      <c r="L899" s="125"/>
      <c r="M899" s="125"/>
      <c r="N899" s="125"/>
      <c r="O899" s="125"/>
      <c r="P899" s="125"/>
      <c r="Q899" s="125"/>
      <c r="R899" s="125"/>
      <c r="S899" s="125"/>
      <c r="T899" s="125"/>
      <c r="U899" s="125"/>
      <c r="V899" s="125"/>
      <c r="W899" s="125"/>
      <c r="X899" s="125"/>
      <c r="Y899" s="125"/>
      <c r="Z899" s="125"/>
    </row>
    <row r="900" spans="1:26" ht="15.75" customHeight="1" x14ac:dyDescent="0.3">
      <c r="A900" s="125"/>
      <c r="B900" s="125"/>
      <c r="C900" s="125"/>
      <c r="D900" s="125"/>
      <c r="E900" s="125"/>
      <c r="F900" s="125"/>
      <c r="G900" s="125"/>
      <c r="H900" s="125"/>
      <c r="I900" s="125"/>
      <c r="J900" s="125"/>
      <c r="K900" s="125"/>
      <c r="L900" s="125"/>
      <c r="M900" s="125"/>
      <c r="N900" s="125"/>
      <c r="O900" s="125"/>
      <c r="P900" s="125"/>
      <c r="Q900" s="125"/>
      <c r="R900" s="125"/>
      <c r="S900" s="125"/>
      <c r="T900" s="125"/>
      <c r="U900" s="125"/>
      <c r="V900" s="125"/>
      <c r="W900" s="125"/>
      <c r="X900" s="125"/>
      <c r="Y900" s="125"/>
      <c r="Z900" s="125"/>
    </row>
    <row r="901" spans="1:26" ht="15.75" customHeight="1" x14ac:dyDescent="0.3">
      <c r="A901" s="125"/>
      <c r="B901" s="125"/>
      <c r="C901" s="125"/>
      <c r="D901" s="125"/>
      <c r="E901" s="125"/>
      <c r="F901" s="125"/>
      <c r="G901" s="125"/>
      <c r="H901" s="125"/>
      <c r="I901" s="125"/>
      <c r="J901" s="125"/>
      <c r="K901" s="125"/>
      <c r="L901" s="125"/>
      <c r="M901" s="125"/>
      <c r="N901" s="125"/>
      <c r="O901" s="125"/>
      <c r="P901" s="125"/>
      <c r="Q901" s="125"/>
      <c r="R901" s="125"/>
      <c r="S901" s="125"/>
      <c r="T901" s="125"/>
      <c r="U901" s="125"/>
      <c r="V901" s="125"/>
      <c r="W901" s="125"/>
      <c r="X901" s="125"/>
      <c r="Y901" s="125"/>
      <c r="Z901" s="125"/>
    </row>
    <row r="902" spans="1:26" ht="15.75" customHeight="1" x14ac:dyDescent="0.3">
      <c r="A902" s="125"/>
      <c r="B902" s="125"/>
      <c r="C902" s="125"/>
      <c r="D902" s="125"/>
      <c r="E902" s="125"/>
      <c r="F902" s="125"/>
      <c r="G902" s="125"/>
      <c r="H902" s="125"/>
      <c r="I902" s="125"/>
      <c r="J902" s="125"/>
      <c r="K902" s="125"/>
      <c r="L902" s="125"/>
      <c r="M902" s="125"/>
      <c r="N902" s="125"/>
      <c r="O902" s="125"/>
      <c r="P902" s="125"/>
      <c r="Q902" s="125"/>
      <c r="R902" s="125"/>
      <c r="S902" s="125"/>
      <c r="T902" s="125"/>
      <c r="U902" s="125"/>
      <c r="V902" s="125"/>
      <c r="W902" s="125"/>
      <c r="X902" s="125"/>
      <c r="Y902" s="125"/>
      <c r="Z902" s="125"/>
    </row>
    <row r="903" spans="1:26" ht="15.75" customHeight="1" x14ac:dyDescent="0.3">
      <c r="A903" s="125"/>
      <c r="B903" s="125"/>
      <c r="C903" s="125"/>
      <c r="D903" s="125"/>
      <c r="E903" s="125"/>
      <c r="F903" s="125"/>
      <c r="G903" s="125"/>
      <c r="H903" s="125"/>
      <c r="I903" s="125"/>
      <c r="J903" s="125"/>
      <c r="K903" s="125"/>
      <c r="L903" s="125"/>
      <c r="M903" s="125"/>
      <c r="N903" s="125"/>
      <c r="O903" s="125"/>
      <c r="P903" s="125"/>
      <c r="Q903" s="125"/>
      <c r="R903" s="125"/>
      <c r="S903" s="125"/>
      <c r="T903" s="125"/>
      <c r="U903" s="125"/>
      <c r="V903" s="125"/>
      <c r="W903" s="125"/>
      <c r="X903" s="125"/>
      <c r="Y903" s="125"/>
      <c r="Z903" s="125"/>
    </row>
    <row r="904" spans="1:26" ht="15.75" customHeight="1" x14ac:dyDescent="0.3">
      <c r="A904" s="125"/>
      <c r="B904" s="125"/>
      <c r="C904" s="125"/>
      <c r="D904" s="125"/>
      <c r="E904" s="125"/>
      <c r="F904" s="125"/>
      <c r="G904" s="125"/>
      <c r="H904" s="125"/>
      <c r="I904" s="125"/>
      <c r="J904" s="125"/>
      <c r="K904" s="125"/>
      <c r="L904" s="125"/>
      <c r="M904" s="125"/>
      <c r="N904" s="125"/>
      <c r="O904" s="125"/>
      <c r="P904" s="125"/>
      <c r="Q904" s="125"/>
      <c r="R904" s="125"/>
      <c r="S904" s="125"/>
      <c r="T904" s="125"/>
      <c r="U904" s="125"/>
      <c r="V904" s="125"/>
      <c r="W904" s="125"/>
      <c r="X904" s="125"/>
      <c r="Y904" s="125"/>
      <c r="Z904" s="125"/>
    </row>
    <row r="905" spans="1:26" ht="15.75" customHeight="1" x14ac:dyDescent="0.3">
      <c r="A905" s="125"/>
      <c r="B905" s="125"/>
      <c r="C905" s="125"/>
      <c r="D905" s="125"/>
      <c r="E905" s="125"/>
      <c r="F905" s="125"/>
      <c r="G905" s="125"/>
      <c r="H905" s="125"/>
      <c r="I905" s="125"/>
      <c r="J905" s="125"/>
      <c r="K905" s="125"/>
      <c r="L905" s="125"/>
      <c r="M905" s="125"/>
      <c r="N905" s="125"/>
      <c r="O905" s="125"/>
      <c r="P905" s="125"/>
      <c r="Q905" s="125"/>
      <c r="R905" s="125"/>
      <c r="S905" s="125"/>
      <c r="T905" s="125"/>
      <c r="U905" s="125"/>
      <c r="V905" s="125"/>
      <c r="W905" s="125"/>
      <c r="X905" s="125"/>
      <c r="Y905" s="125"/>
      <c r="Z905" s="125"/>
    </row>
    <row r="906" spans="1:26" ht="15.75" customHeight="1" x14ac:dyDescent="0.3">
      <c r="A906" s="125"/>
      <c r="B906" s="125"/>
      <c r="C906" s="125"/>
      <c r="D906" s="125"/>
      <c r="E906" s="125"/>
      <c r="F906" s="125"/>
      <c r="G906" s="125"/>
      <c r="H906" s="125"/>
      <c r="I906" s="125"/>
      <c r="J906" s="125"/>
      <c r="K906" s="125"/>
      <c r="L906" s="125"/>
      <c r="M906" s="125"/>
      <c r="N906" s="125"/>
      <c r="O906" s="125"/>
      <c r="P906" s="125"/>
      <c r="Q906" s="125"/>
      <c r="R906" s="125"/>
      <c r="S906" s="125"/>
      <c r="T906" s="125"/>
      <c r="U906" s="125"/>
      <c r="V906" s="125"/>
      <c r="W906" s="125"/>
      <c r="X906" s="125"/>
      <c r="Y906" s="125"/>
      <c r="Z906" s="125"/>
    </row>
    <row r="907" spans="1:26" ht="15.75" customHeight="1" x14ac:dyDescent="0.3">
      <c r="A907" s="125"/>
      <c r="B907" s="125"/>
      <c r="C907" s="125"/>
      <c r="D907" s="125"/>
      <c r="E907" s="125"/>
      <c r="F907" s="125"/>
      <c r="G907" s="125"/>
      <c r="H907" s="125"/>
      <c r="I907" s="125"/>
      <c r="J907" s="125"/>
      <c r="K907" s="125"/>
      <c r="L907" s="125"/>
      <c r="M907" s="125"/>
      <c r="N907" s="125"/>
      <c r="O907" s="125"/>
      <c r="P907" s="125"/>
      <c r="Q907" s="125"/>
      <c r="R907" s="125"/>
      <c r="S907" s="125"/>
      <c r="T907" s="125"/>
      <c r="U907" s="125"/>
      <c r="V907" s="125"/>
      <c r="W907" s="125"/>
      <c r="X907" s="125"/>
      <c r="Y907" s="125"/>
      <c r="Z907" s="125"/>
    </row>
    <row r="908" spans="1:26" ht="15.75" customHeight="1" x14ac:dyDescent="0.3">
      <c r="A908" s="125"/>
      <c r="B908" s="125"/>
      <c r="C908" s="125"/>
      <c r="D908" s="125"/>
      <c r="E908" s="125"/>
      <c r="F908" s="125"/>
      <c r="G908" s="125"/>
      <c r="H908" s="125"/>
      <c r="I908" s="125"/>
      <c r="J908" s="125"/>
      <c r="K908" s="125"/>
      <c r="L908" s="125"/>
      <c r="M908" s="125"/>
      <c r="N908" s="125"/>
      <c r="O908" s="125"/>
      <c r="P908" s="125"/>
      <c r="Q908" s="125"/>
      <c r="R908" s="125"/>
      <c r="S908" s="125"/>
      <c r="T908" s="125"/>
      <c r="U908" s="125"/>
      <c r="V908" s="125"/>
      <c r="W908" s="125"/>
      <c r="X908" s="125"/>
      <c r="Y908" s="125"/>
      <c r="Z908" s="125"/>
    </row>
    <row r="909" spans="1:26" ht="15.75" customHeight="1" x14ac:dyDescent="0.3">
      <c r="A909" s="125"/>
      <c r="B909" s="125"/>
      <c r="C909" s="125"/>
      <c r="D909" s="125"/>
      <c r="E909" s="125"/>
      <c r="F909" s="125"/>
      <c r="G909" s="125"/>
      <c r="H909" s="125"/>
      <c r="I909" s="125"/>
      <c r="J909" s="125"/>
      <c r="K909" s="125"/>
      <c r="L909" s="125"/>
      <c r="M909" s="125"/>
      <c r="N909" s="125"/>
      <c r="O909" s="125"/>
      <c r="P909" s="125"/>
      <c r="Q909" s="125"/>
      <c r="R909" s="125"/>
      <c r="S909" s="125"/>
      <c r="T909" s="125"/>
      <c r="U909" s="125"/>
      <c r="V909" s="125"/>
      <c r="W909" s="125"/>
      <c r="X909" s="125"/>
      <c r="Y909" s="125"/>
      <c r="Z909" s="125"/>
    </row>
    <row r="910" spans="1:26" ht="15.75" customHeight="1" x14ac:dyDescent="0.3">
      <c r="A910" s="125"/>
      <c r="B910" s="125"/>
      <c r="C910" s="125"/>
      <c r="D910" s="125"/>
      <c r="E910" s="125"/>
      <c r="F910" s="125"/>
      <c r="G910" s="125"/>
      <c r="H910" s="125"/>
      <c r="I910" s="125"/>
      <c r="J910" s="125"/>
      <c r="K910" s="125"/>
      <c r="L910" s="125"/>
      <c r="M910" s="125"/>
      <c r="N910" s="125"/>
      <c r="O910" s="125"/>
      <c r="P910" s="125"/>
      <c r="Q910" s="125"/>
      <c r="R910" s="125"/>
      <c r="S910" s="125"/>
      <c r="T910" s="125"/>
      <c r="U910" s="125"/>
      <c r="V910" s="125"/>
      <c r="W910" s="125"/>
      <c r="X910" s="125"/>
      <c r="Y910" s="125"/>
      <c r="Z910" s="125"/>
    </row>
    <row r="911" spans="1:26" ht="15.75" customHeight="1" x14ac:dyDescent="0.3">
      <c r="A911" s="125"/>
      <c r="B911" s="125"/>
      <c r="C911" s="125"/>
      <c r="D911" s="125"/>
      <c r="E911" s="125"/>
      <c r="F911" s="125"/>
      <c r="G911" s="125"/>
      <c r="H911" s="125"/>
      <c r="I911" s="125"/>
      <c r="J911" s="125"/>
      <c r="K911" s="125"/>
      <c r="L911" s="125"/>
      <c r="M911" s="125"/>
      <c r="N911" s="125"/>
      <c r="O911" s="125"/>
      <c r="P911" s="125"/>
      <c r="Q911" s="125"/>
      <c r="R911" s="125"/>
      <c r="S911" s="125"/>
      <c r="T911" s="125"/>
      <c r="U911" s="125"/>
      <c r="V911" s="125"/>
      <c r="W911" s="125"/>
      <c r="X911" s="125"/>
      <c r="Y911" s="125"/>
      <c r="Z911" s="125"/>
    </row>
    <row r="912" spans="1:26" ht="15.75" customHeight="1" x14ac:dyDescent="0.3">
      <c r="A912" s="125"/>
      <c r="B912" s="125"/>
      <c r="C912" s="125"/>
      <c r="D912" s="125"/>
      <c r="E912" s="125"/>
      <c r="F912" s="125"/>
      <c r="G912" s="125"/>
      <c r="H912" s="125"/>
      <c r="I912" s="125"/>
      <c r="J912" s="125"/>
      <c r="K912" s="125"/>
      <c r="L912" s="125"/>
      <c r="M912" s="125"/>
      <c r="N912" s="125"/>
      <c r="O912" s="125"/>
      <c r="P912" s="125"/>
      <c r="Q912" s="125"/>
      <c r="R912" s="125"/>
      <c r="S912" s="125"/>
      <c r="T912" s="125"/>
      <c r="U912" s="125"/>
      <c r="V912" s="125"/>
      <c r="W912" s="125"/>
      <c r="X912" s="125"/>
      <c r="Y912" s="125"/>
      <c r="Z912" s="125"/>
    </row>
    <row r="913" spans="1:26" ht="15.75" customHeight="1" x14ac:dyDescent="0.3">
      <c r="A913" s="125"/>
      <c r="B913" s="125"/>
      <c r="C913" s="125"/>
      <c r="D913" s="125"/>
      <c r="E913" s="125"/>
      <c r="F913" s="125"/>
      <c r="G913" s="125"/>
      <c r="H913" s="125"/>
      <c r="I913" s="125"/>
      <c r="J913" s="125"/>
      <c r="K913" s="125"/>
      <c r="L913" s="125"/>
      <c r="M913" s="125"/>
      <c r="N913" s="125"/>
      <c r="O913" s="125"/>
      <c r="P913" s="125"/>
      <c r="Q913" s="125"/>
      <c r="R913" s="125"/>
      <c r="S913" s="125"/>
      <c r="T913" s="125"/>
      <c r="U913" s="125"/>
      <c r="V913" s="125"/>
      <c r="W913" s="125"/>
      <c r="X913" s="125"/>
      <c r="Y913" s="125"/>
      <c r="Z913" s="125"/>
    </row>
    <row r="914" spans="1:26" ht="15.75" customHeight="1" x14ac:dyDescent="0.3">
      <c r="A914" s="125"/>
      <c r="B914" s="125"/>
      <c r="C914" s="125"/>
      <c r="D914" s="125"/>
      <c r="E914" s="125"/>
      <c r="F914" s="125"/>
      <c r="G914" s="125"/>
      <c r="H914" s="125"/>
      <c r="I914" s="125"/>
      <c r="J914" s="125"/>
      <c r="K914" s="125"/>
      <c r="L914" s="125"/>
      <c r="M914" s="125"/>
      <c r="N914" s="125"/>
      <c r="O914" s="125"/>
      <c r="P914" s="125"/>
      <c r="Q914" s="125"/>
      <c r="R914" s="125"/>
      <c r="S914" s="125"/>
      <c r="T914" s="125"/>
      <c r="U914" s="125"/>
      <c r="V914" s="125"/>
      <c r="W914" s="125"/>
      <c r="X914" s="125"/>
      <c r="Y914" s="125"/>
      <c r="Z914" s="125"/>
    </row>
    <row r="915" spans="1:26" ht="15.75" customHeight="1" x14ac:dyDescent="0.3">
      <c r="A915" s="125"/>
      <c r="B915" s="125"/>
      <c r="C915" s="125"/>
      <c r="D915" s="125"/>
      <c r="E915" s="125"/>
      <c r="F915" s="125"/>
      <c r="G915" s="125"/>
      <c r="H915" s="125"/>
      <c r="I915" s="125"/>
      <c r="J915" s="125"/>
      <c r="K915" s="125"/>
      <c r="L915" s="125"/>
      <c r="M915" s="125"/>
      <c r="N915" s="125"/>
      <c r="O915" s="125"/>
      <c r="P915" s="125"/>
      <c r="Q915" s="125"/>
      <c r="R915" s="125"/>
      <c r="S915" s="125"/>
      <c r="T915" s="125"/>
      <c r="U915" s="125"/>
      <c r="V915" s="125"/>
      <c r="W915" s="125"/>
      <c r="X915" s="125"/>
      <c r="Y915" s="125"/>
      <c r="Z915" s="125"/>
    </row>
    <row r="916" spans="1:26" ht="15.75" customHeight="1" x14ac:dyDescent="0.3">
      <c r="A916" s="125"/>
      <c r="B916" s="125"/>
      <c r="C916" s="125"/>
      <c r="D916" s="125"/>
      <c r="E916" s="125"/>
      <c r="F916" s="125"/>
      <c r="G916" s="125"/>
      <c r="H916" s="125"/>
      <c r="I916" s="125"/>
      <c r="J916" s="125"/>
      <c r="K916" s="125"/>
      <c r="L916" s="125"/>
      <c r="M916" s="125"/>
      <c r="N916" s="125"/>
      <c r="O916" s="125"/>
      <c r="P916" s="125"/>
      <c r="Q916" s="125"/>
      <c r="R916" s="125"/>
      <c r="S916" s="125"/>
      <c r="T916" s="125"/>
      <c r="U916" s="125"/>
      <c r="V916" s="125"/>
      <c r="W916" s="125"/>
      <c r="X916" s="125"/>
      <c r="Y916" s="125"/>
      <c r="Z916" s="125"/>
    </row>
    <row r="917" spans="1:26" ht="15.75" customHeight="1" x14ac:dyDescent="0.3">
      <c r="A917" s="125"/>
      <c r="B917" s="125"/>
      <c r="C917" s="125"/>
      <c r="D917" s="125"/>
      <c r="E917" s="125"/>
      <c r="F917" s="125"/>
      <c r="G917" s="125"/>
      <c r="H917" s="125"/>
      <c r="I917" s="125"/>
      <c r="J917" s="125"/>
      <c r="K917" s="125"/>
      <c r="L917" s="125"/>
      <c r="M917" s="125"/>
      <c r="N917" s="125"/>
      <c r="O917" s="125"/>
      <c r="P917" s="125"/>
      <c r="Q917" s="125"/>
      <c r="R917" s="125"/>
      <c r="S917" s="125"/>
      <c r="T917" s="125"/>
      <c r="U917" s="125"/>
      <c r="V917" s="125"/>
      <c r="W917" s="125"/>
      <c r="X917" s="125"/>
      <c r="Y917" s="125"/>
      <c r="Z917" s="125"/>
    </row>
    <row r="918" spans="1:26" ht="15.75" customHeight="1" x14ac:dyDescent="0.3">
      <c r="A918" s="125"/>
      <c r="B918" s="125"/>
      <c r="C918" s="125"/>
      <c r="D918" s="125"/>
      <c r="E918" s="125"/>
      <c r="F918" s="125"/>
      <c r="G918" s="125"/>
      <c r="H918" s="125"/>
      <c r="I918" s="125"/>
      <c r="J918" s="125"/>
      <c r="K918" s="125"/>
      <c r="L918" s="125"/>
      <c r="M918" s="125"/>
      <c r="N918" s="125"/>
      <c r="O918" s="125"/>
      <c r="P918" s="125"/>
      <c r="Q918" s="125"/>
      <c r="R918" s="125"/>
      <c r="S918" s="125"/>
      <c r="T918" s="125"/>
      <c r="U918" s="125"/>
      <c r="V918" s="125"/>
      <c r="W918" s="125"/>
      <c r="X918" s="125"/>
      <c r="Y918" s="125"/>
      <c r="Z918" s="125"/>
    </row>
    <row r="919" spans="1:26" ht="15.75" customHeight="1" x14ac:dyDescent="0.3">
      <c r="A919" s="125"/>
      <c r="B919" s="125"/>
      <c r="C919" s="125"/>
      <c r="D919" s="125"/>
      <c r="E919" s="125"/>
      <c r="F919" s="125"/>
      <c r="G919" s="125"/>
      <c r="H919" s="125"/>
      <c r="I919" s="125"/>
      <c r="J919" s="125"/>
      <c r="K919" s="125"/>
      <c r="L919" s="125"/>
      <c r="M919" s="125"/>
      <c r="N919" s="125"/>
      <c r="O919" s="125"/>
      <c r="P919" s="125"/>
      <c r="Q919" s="125"/>
      <c r="R919" s="125"/>
      <c r="S919" s="125"/>
      <c r="T919" s="125"/>
      <c r="U919" s="125"/>
      <c r="V919" s="125"/>
      <c r="W919" s="125"/>
      <c r="X919" s="125"/>
      <c r="Y919" s="125"/>
      <c r="Z919" s="125"/>
    </row>
    <row r="920" spans="1:26" ht="15.75" customHeight="1" x14ac:dyDescent="0.3">
      <c r="A920" s="125"/>
      <c r="B920" s="125"/>
      <c r="C920" s="125"/>
      <c r="D920" s="125"/>
      <c r="E920" s="125"/>
      <c r="F920" s="125"/>
      <c r="G920" s="125"/>
      <c r="H920" s="125"/>
      <c r="I920" s="125"/>
      <c r="J920" s="125"/>
      <c r="K920" s="125"/>
      <c r="L920" s="125"/>
      <c r="M920" s="125"/>
      <c r="N920" s="125"/>
      <c r="O920" s="125"/>
      <c r="P920" s="125"/>
      <c r="Q920" s="125"/>
      <c r="R920" s="125"/>
      <c r="S920" s="125"/>
      <c r="T920" s="125"/>
      <c r="U920" s="125"/>
      <c r="V920" s="125"/>
      <c r="W920" s="125"/>
      <c r="X920" s="125"/>
      <c r="Y920" s="125"/>
      <c r="Z920" s="125"/>
    </row>
    <row r="921" spans="1:26" ht="15.75" customHeight="1" x14ac:dyDescent="0.3">
      <c r="A921" s="125"/>
      <c r="B921" s="125"/>
      <c r="C921" s="125"/>
      <c r="D921" s="125"/>
      <c r="E921" s="125"/>
      <c r="F921" s="125"/>
      <c r="G921" s="125"/>
      <c r="H921" s="125"/>
      <c r="I921" s="125"/>
      <c r="J921" s="125"/>
      <c r="K921" s="125"/>
      <c r="L921" s="125"/>
      <c r="M921" s="125"/>
      <c r="N921" s="125"/>
      <c r="O921" s="125"/>
      <c r="P921" s="125"/>
      <c r="Q921" s="125"/>
      <c r="R921" s="125"/>
      <c r="S921" s="125"/>
      <c r="T921" s="125"/>
      <c r="U921" s="125"/>
      <c r="V921" s="125"/>
      <c r="W921" s="125"/>
      <c r="X921" s="125"/>
      <c r="Y921" s="125"/>
      <c r="Z921" s="125"/>
    </row>
    <row r="922" spans="1:26" ht="15.75" customHeight="1" x14ac:dyDescent="0.3">
      <c r="A922" s="125"/>
      <c r="B922" s="125"/>
      <c r="C922" s="125"/>
      <c r="D922" s="125"/>
      <c r="E922" s="125"/>
      <c r="F922" s="125"/>
      <c r="G922" s="125"/>
      <c r="H922" s="125"/>
      <c r="I922" s="125"/>
      <c r="J922" s="125"/>
      <c r="K922" s="125"/>
      <c r="L922" s="125"/>
      <c r="M922" s="125"/>
      <c r="N922" s="125"/>
      <c r="O922" s="125"/>
      <c r="P922" s="125"/>
      <c r="Q922" s="125"/>
      <c r="R922" s="125"/>
      <c r="S922" s="125"/>
      <c r="T922" s="125"/>
      <c r="U922" s="125"/>
      <c r="V922" s="125"/>
      <c r="W922" s="125"/>
      <c r="X922" s="125"/>
      <c r="Y922" s="125"/>
      <c r="Z922" s="125"/>
    </row>
    <row r="923" spans="1:26" ht="15.75" customHeight="1" x14ac:dyDescent="0.3">
      <c r="A923" s="125"/>
      <c r="B923" s="125"/>
      <c r="C923" s="125"/>
      <c r="D923" s="125"/>
      <c r="E923" s="125"/>
      <c r="F923" s="125"/>
      <c r="G923" s="125"/>
      <c r="H923" s="125"/>
      <c r="I923" s="125"/>
      <c r="J923" s="125"/>
      <c r="K923" s="125"/>
      <c r="L923" s="125"/>
      <c r="M923" s="125"/>
      <c r="N923" s="125"/>
      <c r="O923" s="125"/>
      <c r="P923" s="125"/>
      <c r="Q923" s="125"/>
      <c r="R923" s="125"/>
      <c r="S923" s="125"/>
      <c r="T923" s="125"/>
      <c r="U923" s="125"/>
      <c r="V923" s="125"/>
      <c r="W923" s="125"/>
      <c r="X923" s="125"/>
      <c r="Y923" s="125"/>
      <c r="Z923" s="125"/>
    </row>
    <row r="924" spans="1:26" ht="15.75" customHeight="1" x14ac:dyDescent="0.3">
      <c r="A924" s="125"/>
      <c r="B924" s="125"/>
      <c r="C924" s="125"/>
      <c r="D924" s="125"/>
      <c r="E924" s="125"/>
      <c r="F924" s="125"/>
      <c r="G924" s="125"/>
      <c r="H924" s="125"/>
      <c r="I924" s="125"/>
      <c r="J924" s="125"/>
      <c r="K924" s="125"/>
      <c r="L924" s="125"/>
      <c r="M924" s="125"/>
      <c r="N924" s="125"/>
      <c r="O924" s="125"/>
      <c r="P924" s="125"/>
      <c r="Q924" s="125"/>
      <c r="R924" s="125"/>
      <c r="S924" s="125"/>
      <c r="T924" s="125"/>
      <c r="U924" s="125"/>
      <c r="V924" s="125"/>
      <c r="W924" s="125"/>
      <c r="X924" s="125"/>
      <c r="Y924" s="125"/>
      <c r="Z924" s="125"/>
    </row>
    <row r="925" spans="1:26" ht="15.75" customHeight="1" x14ac:dyDescent="0.3">
      <c r="A925" s="125"/>
      <c r="B925" s="125"/>
      <c r="C925" s="125"/>
      <c r="D925" s="125"/>
      <c r="E925" s="125"/>
      <c r="F925" s="125"/>
      <c r="G925" s="125"/>
      <c r="H925" s="125"/>
      <c r="I925" s="125"/>
      <c r="J925" s="125"/>
      <c r="K925" s="125"/>
      <c r="L925" s="125"/>
      <c r="M925" s="125"/>
      <c r="N925" s="125"/>
      <c r="O925" s="125"/>
      <c r="P925" s="125"/>
      <c r="Q925" s="125"/>
      <c r="R925" s="125"/>
      <c r="S925" s="125"/>
      <c r="T925" s="125"/>
      <c r="U925" s="125"/>
      <c r="V925" s="125"/>
      <c r="W925" s="125"/>
      <c r="X925" s="125"/>
      <c r="Y925" s="125"/>
      <c r="Z925" s="125"/>
    </row>
    <row r="926" spans="1:26" ht="15.75" customHeight="1" x14ac:dyDescent="0.3">
      <c r="A926" s="125"/>
      <c r="B926" s="125"/>
      <c r="C926" s="125"/>
      <c r="D926" s="125"/>
      <c r="E926" s="125"/>
      <c r="F926" s="125"/>
      <c r="G926" s="125"/>
      <c r="H926" s="125"/>
      <c r="I926" s="125"/>
      <c r="J926" s="125"/>
      <c r="K926" s="125"/>
      <c r="L926" s="125"/>
      <c r="M926" s="125"/>
      <c r="N926" s="125"/>
      <c r="O926" s="125"/>
      <c r="P926" s="125"/>
      <c r="Q926" s="125"/>
      <c r="R926" s="125"/>
      <c r="S926" s="125"/>
      <c r="T926" s="125"/>
      <c r="U926" s="125"/>
      <c r="V926" s="125"/>
      <c r="W926" s="125"/>
      <c r="X926" s="125"/>
      <c r="Y926" s="125"/>
      <c r="Z926" s="125"/>
    </row>
    <row r="927" spans="1:26" ht="15.75" customHeight="1" x14ac:dyDescent="0.3">
      <c r="A927" s="125"/>
      <c r="B927" s="125"/>
      <c r="C927" s="125"/>
      <c r="D927" s="125"/>
      <c r="E927" s="125"/>
      <c r="F927" s="125"/>
      <c r="G927" s="125"/>
      <c r="H927" s="125"/>
      <c r="I927" s="125"/>
      <c r="J927" s="125"/>
      <c r="K927" s="125"/>
      <c r="L927" s="125"/>
      <c r="M927" s="125"/>
      <c r="N927" s="125"/>
      <c r="O927" s="125"/>
      <c r="P927" s="125"/>
      <c r="Q927" s="125"/>
      <c r="R927" s="125"/>
      <c r="S927" s="125"/>
      <c r="T927" s="125"/>
      <c r="U927" s="125"/>
      <c r="V927" s="125"/>
      <c r="W927" s="125"/>
      <c r="X927" s="125"/>
      <c r="Y927" s="125"/>
      <c r="Z927" s="125"/>
    </row>
    <row r="928" spans="1:26" ht="15.75" customHeight="1" x14ac:dyDescent="0.3">
      <c r="A928" s="125"/>
      <c r="B928" s="125"/>
      <c r="C928" s="125"/>
      <c r="D928" s="125"/>
      <c r="E928" s="125"/>
      <c r="F928" s="125"/>
      <c r="G928" s="125"/>
      <c r="H928" s="125"/>
      <c r="I928" s="125"/>
      <c r="J928" s="125"/>
      <c r="K928" s="125"/>
      <c r="L928" s="125"/>
      <c r="M928" s="125"/>
      <c r="N928" s="125"/>
      <c r="O928" s="125"/>
      <c r="P928" s="125"/>
      <c r="Q928" s="125"/>
      <c r="R928" s="125"/>
      <c r="S928" s="125"/>
      <c r="T928" s="125"/>
      <c r="U928" s="125"/>
      <c r="V928" s="125"/>
      <c r="W928" s="125"/>
      <c r="X928" s="125"/>
      <c r="Y928" s="125"/>
      <c r="Z928" s="125"/>
    </row>
    <row r="929" spans="1:26" ht="15.75" customHeight="1" x14ac:dyDescent="0.3">
      <c r="A929" s="125"/>
      <c r="B929" s="125"/>
      <c r="C929" s="125"/>
      <c r="D929" s="125"/>
      <c r="E929" s="125"/>
      <c r="F929" s="125"/>
      <c r="G929" s="125"/>
      <c r="H929" s="125"/>
      <c r="I929" s="125"/>
      <c r="J929" s="125"/>
      <c r="K929" s="125"/>
      <c r="L929" s="125"/>
      <c r="M929" s="125"/>
      <c r="N929" s="125"/>
      <c r="O929" s="125"/>
      <c r="P929" s="125"/>
      <c r="Q929" s="125"/>
      <c r="R929" s="125"/>
      <c r="S929" s="125"/>
      <c r="T929" s="125"/>
      <c r="U929" s="125"/>
      <c r="V929" s="125"/>
      <c r="W929" s="125"/>
      <c r="X929" s="125"/>
      <c r="Y929" s="125"/>
      <c r="Z929" s="125"/>
    </row>
    <row r="930" spans="1:26" ht="15.75" customHeight="1" x14ac:dyDescent="0.3">
      <c r="A930" s="125"/>
      <c r="B930" s="125"/>
      <c r="C930" s="125"/>
      <c r="D930" s="125"/>
      <c r="E930" s="125"/>
      <c r="F930" s="125"/>
      <c r="G930" s="125"/>
      <c r="H930" s="125"/>
      <c r="I930" s="125"/>
      <c r="J930" s="125"/>
      <c r="K930" s="125"/>
      <c r="L930" s="125"/>
      <c r="M930" s="125"/>
      <c r="N930" s="125"/>
      <c r="O930" s="125"/>
      <c r="P930" s="125"/>
      <c r="Q930" s="125"/>
      <c r="R930" s="125"/>
      <c r="S930" s="125"/>
      <c r="T930" s="125"/>
      <c r="U930" s="125"/>
      <c r="V930" s="125"/>
      <c r="W930" s="125"/>
      <c r="X930" s="125"/>
      <c r="Y930" s="125"/>
      <c r="Z930" s="125"/>
    </row>
    <row r="931" spans="1:26" ht="15.75" customHeight="1" x14ac:dyDescent="0.3">
      <c r="A931" s="125"/>
      <c r="B931" s="125"/>
      <c r="C931" s="125"/>
      <c r="D931" s="125"/>
      <c r="E931" s="125"/>
      <c r="F931" s="125"/>
      <c r="G931" s="125"/>
      <c r="H931" s="125"/>
      <c r="I931" s="125"/>
      <c r="J931" s="125"/>
      <c r="K931" s="125"/>
      <c r="L931" s="125"/>
      <c r="M931" s="125"/>
      <c r="N931" s="125"/>
      <c r="O931" s="125"/>
      <c r="P931" s="125"/>
      <c r="Q931" s="125"/>
      <c r="R931" s="125"/>
      <c r="S931" s="125"/>
      <c r="T931" s="125"/>
      <c r="U931" s="125"/>
      <c r="V931" s="125"/>
      <c r="W931" s="125"/>
      <c r="X931" s="125"/>
      <c r="Y931" s="125"/>
      <c r="Z931" s="125"/>
    </row>
    <row r="932" spans="1:26" ht="15.75" customHeight="1" x14ac:dyDescent="0.3">
      <c r="A932" s="125"/>
      <c r="B932" s="125"/>
      <c r="C932" s="125"/>
      <c r="D932" s="125"/>
      <c r="E932" s="125"/>
      <c r="F932" s="125"/>
      <c r="G932" s="125"/>
      <c r="H932" s="125"/>
      <c r="I932" s="125"/>
      <c r="J932" s="125"/>
      <c r="K932" s="125"/>
      <c r="L932" s="125"/>
      <c r="M932" s="125"/>
      <c r="N932" s="125"/>
      <c r="O932" s="125"/>
      <c r="P932" s="125"/>
      <c r="Q932" s="125"/>
      <c r="R932" s="125"/>
      <c r="S932" s="125"/>
      <c r="T932" s="125"/>
      <c r="U932" s="125"/>
      <c r="V932" s="125"/>
      <c r="W932" s="125"/>
      <c r="X932" s="125"/>
      <c r="Y932" s="125"/>
      <c r="Z932" s="125"/>
    </row>
    <row r="933" spans="1:26" ht="15.75" customHeight="1" x14ac:dyDescent="0.3">
      <c r="A933" s="125"/>
      <c r="B933" s="125"/>
      <c r="C933" s="125"/>
      <c r="D933" s="125"/>
      <c r="E933" s="125"/>
      <c r="F933" s="125"/>
      <c r="G933" s="125"/>
      <c r="H933" s="125"/>
      <c r="I933" s="125"/>
      <c r="J933" s="125"/>
      <c r="K933" s="125"/>
      <c r="L933" s="125"/>
      <c r="M933" s="125"/>
      <c r="N933" s="125"/>
      <c r="O933" s="125"/>
      <c r="P933" s="125"/>
      <c r="Q933" s="125"/>
      <c r="R933" s="125"/>
      <c r="S933" s="125"/>
      <c r="T933" s="125"/>
      <c r="U933" s="125"/>
      <c r="V933" s="125"/>
      <c r="W933" s="125"/>
      <c r="X933" s="125"/>
      <c r="Y933" s="125"/>
      <c r="Z933" s="125"/>
    </row>
    <row r="934" spans="1:26" ht="15.75" customHeight="1" x14ac:dyDescent="0.3">
      <c r="A934" s="125"/>
      <c r="B934" s="125"/>
      <c r="C934" s="125"/>
      <c r="D934" s="125"/>
      <c r="E934" s="125"/>
      <c r="F934" s="125"/>
      <c r="G934" s="125"/>
      <c r="H934" s="125"/>
      <c r="I934" s="125"/>
      <c r="J934" s="125"/>
      <c r="K934" s="125"/>
      <c r="L934" s="125"/>
      <c r="M934" s="125"/>
      <c r="N934" s="125"/>
      <c r="O934" s="125"/>
      <c r="P934" s="125"/>
      <c r="Q934" s="125"/>
      <c r="R934" s="125"/>
      <c r="S934" s="125"/>
      <c r="T934" s="125"/>
      <c r="U934" s="125"/>
      <c r="V934" s="125"/>
      <c r="W934" s="125"/>
      <c r="X934" s="125"/>
      <c r="Y934" s="125"/>
      <c r="Z934" s="125"/>
    </row>
    <row r="935" spans="1:26" ht="15.75" customHeight="1" x14ac:dyDescent="0.3">
      <c r="A935" s="125"/>
      <c r="B935" s="125"/>
      <c r="C935" s="125"/>
      <c r="D935" s="125"/>
      <c r="E935" s="125"/>
      <c r="F935" s="125"/>
      <c r="G935" s="125"/>
      <c r="H935" s="125"/>
      <c r="I935" s="125"/>
      <c r="J935" s="125"/>
      <c r="K935" s="125"/>
      <c r="L935" s="125"/>
      <c r="M935" s="125"/>
      <c r="N935" s="125"/>
      <c r="O935" s="125"/>
      <c r="P935" s="125"/>
      <c r="Q935" s="125"/>
      <c r="R935" s="125"/>
      <c r="S935" s="125"/>
      <c r="T935" s="125"/>
      <c r="U935" s="125"/>
      <c r="V935" s="125"/>
      <c r="W935" s="125"/>
      <c r="X935" s="125"/>
      <c r="Y935" s="125"/>
      <c r="Z935" s="125"/>
    </row>
    <row r="936" spans="1:26" ht="15.75" customHeight="1" x14ac:dyDescent="0.3">
      <c r="A936" s="125"/>
      <c r="B936" s="125"/>
      <c r="C936" s="125"/>
      <c r="D936" s="125"/>
      <c r="E936" s="125"/>
      <c r="F936" s="125"/>
      <c r="G936" s="125"/>
      <c r="H936" s="125"/>
      <c r="I936" s="125"/>
      <c r="J936" s="125"/>
      <c r="K936" s="125"/>
      <c r="L936" s="125"/>
      <c r="M936" s="125"/>
      <c r="N936" s="125"/>
      <c r="O936" s="125"/>
      <c r="P936" s="125"/>
      <c r="Q936" s="125"/>
      <c r="R936" s="125"/>
      <c r="S936" s="125"/>
      <c r="T936" s="125"/>
      <c r="U936" s="125"/>
      <c r="V936" s="125"/>
      <c r="W936" s="125"/>
      <c r="X936" s="125"/>
      <c r="Y936" s="125"/>
      <c r="Z936" s="125"/>
    </row>
    <row r="937" spans="1:26" ht="15.75" customHeight="1" x14ac:dyDescent="0.3">
      <c r="A937" s="125"/>
      <c r="B937" s="125"/>
      <c r="C937" s="125"/>
      <c r="D937" s="125"/>
      <c r="E937" s="125"/>
      <c r="F937" s="125"/>
      <c r="G937" s="125"/>
      <c r="H937" s="125"/>
      <c r="I937" s="125"/>
      <c r="J937" s="125"/>
      <c r="K937" s="125"/>
      <c r="L937" s="125"/>
      <c r="M937" s="125"/>
      <c r="N937" s="125"/>
      <c r="O937" s="125"/>
      <c r="P937" s="125"/>
      <c r="Q937" s="125"/>
      <c r="R937" s="125"/>
      <c r="S937" s="125"/>
      <c r="T937" s="125"/>
      <c r="U937" s="125"/>
      <c r="V937" s="125"/>
      <c r="W937" s="125"/>
      <c r="X937" s="125"/>
      <c r="Y937" s="125"/>
      <c r="Z937" s="125"/>
    </row>
    <row r="938" spans="1:26" ht="15.75" customHeight="1" x14ac:dyDescent="0.3">
      <c r="A938" s="125"/>
      <c r="B938" s="125"/>
      <c r="C938" s="125"/>
      <c r="D938" s="125"/>
      <c r="E938" s="125"/>
      <c r="F938" s="125"/>
      <c r="G938" s="125"/>
      <c r="H938" s="125"/>
      <c r="I938" s="125"/>
      <c r="J938" s="125"/>
      <c r="K938" s="125"/>
      <c r="L938" s="125"/>
      <c r="M938" s="125"/>
      <c r="N938" s="125"/>
      <c r="O938" s="125"/>
      <c r="P938" s="125"/>
      <c r="Q938" s="125"/>
      <c r="R938" s="125"/>
      <c r="S938" s="125"/>
      <c r="T938" s="125"/>
      <c r="U938" s="125"/>
      <c r="V938" s="125"/>
      <c r="W938" s="125"/>
      <c r="X938" s="125"/>
      <c r="Y938" s="125"/>
      <c r="Z938" s="125"/>
    </row>
    <row r="939" spans="1:26" ht="15.75" customHeight="1" x14ac:dyDescent="0.3">
      <c r="A939" s="125"/>
      <c r="B939" s="125"/>
      <c r="C939" s="125"/>
      <c r="D939" s="125"/>
      <c r="E939" s="125"/>
      <c r="F939" s="125"/>
      <c r="G939" s="125"/>
      <c r="H939" s="125"/>
      <c r="I939" s="125"/>
      <c r="J939" s="125"/>
      <c r="K939" s="125"/>
      <c r="L939" s="125"/>
      <c r="M939" s="125"/>
      <c r="N939" s="125"/>
      <c r="O939" s="125"/>
      <c r="P939" s="125"/>
      <c r="Q939" s="125"/>
      <c r="R939" s="125"/>
      <c r="S939" s="125"/>
      <c r="T939" s="125"/>
      <c r="U939" s="125"/>
      <c r="V939" s="125"/>
      <c r="W939" s="125"/>
      <c r="X939" s="125"/>
      <c r="Y939" s="125"/>
      <c r="Z939" s="125"/>
    </row>
    <row r="940" spans="1:26" ht="15.75" customHeight="1" x14ac:dyDescent="0.3">
      <c r="A940" s="125"/>
      <c r="B940" s="125"/>
      <c r="C940" s="125"/>
      <c r="D940" s="125"/>
      <c r="E940" s="125"/>
      <c r="F940" s="125"/>
      <c r="G940" s="125"/>
      <c r="H940" s="125"/>
      <c r="I940" s="125"/>
      <c r="J940" s="125"/>
      <c r="K940" s="125"/>
      <c r="L940" s="125"/>
      <c r="M940" s="125"/>
      <c r="N940" s="125"/>
      <c r="O940" s="125"/>
      <c r="P940" s="125"/>
      <c r="Q940" s="125"/>
      <c r="R940" s="125"/>
      <c r="S940" s="125"/>
      <c r="T940" s="125"/>
      <c r="U940" s="125"/>
      <c r="V940" s="125"/>
      <c r="W940" s="125"/>
      <c r="X940" s="125"/>
      <c r="Y940" s="125"/>
      <c r="Z940" s="125"/>
    </row>
    <row r="941" spans="1:26" ht="15.75" customHeight="1" x14ac:dyDescent="0.3">
      <c r="A941" s="125"/>
      <c r="B941" s="125"/>
      <c r="C941" s="125"/>
      <c r="D941" s="125"/>
      <c r="E941" s="125"/>
      <c r="F941" s="125"/>
      <c r="G941" s="125"/>
      <c r="H941" s="125"/>
      <c r="I941" s="125"/>
      <c r="J941" s="125"/>
      <c r="K941" s="125"/>
      <c r="L941" s="125"/>
      <c r="M941" s="125"/>
      <c r="N941" s="125"/>
      <c r="O941" s="125"/>
      <c r="P941" s="125"/>
      <c r="Q941" s="125"/>
      <c r="R941" s="125"/>
      <c r="S941" s="125"/>
      <c r="T941" s="125"/>
      <c r="U941" s="125"/>
      <c r="V941" s="125"/>
      <c r="W941" s="125"/>
      <c r="X941" s="125"/>
      <c r="Y941" s="125"/>
      <c r="Z941" s="125"/>
    </row>
    <row r="942" spans="1:26" ht="15.75" customHeight="1" x14ac:dyDescent="0.3">
      <c r="A942" s="125"/>
      <c r="B942" s="125"/>
      <c r="C942" s="125"/>
      <c r="D942" s="125"/>
      <c r="E942" s="125"/>
      <c r="F942" s="125"/>
      <c r="G942" s="125"/>
      <c r="H942" s="125"/>
      <c r="I942" s="125"/>
      <c r="J942" s="125"/>
      <c r="K942" s="125"/>
      <c r="L942" s="125"/>
      <c r="M942" s="125"/>
      <c r="N942" s="125"/>
      <c r="O942" s="125"/>
      <c r="P942" s="125"/>
      <c r="Q942" s="125"/>
      <c r="R942" s="125"/>
      <c r="S942" s="125"/>
      <c r="T942" s="125"/>
      <c r="U942" s="125"/>
      <c r="V942" s="125"/>
      <c r="W942" s="125"/>
      <c r="X942" s="125"/>
      <c r="Y942" s="125"/>
      <c r="Z942" s="125"/>
    </row>
    <row r="943" spans="1:26" ht="15.75" customHeight="1" x14ac:dyDescent="0.3">
      <c r="A943" s="125"/>
      <c r="B943" s="125"/>
      <c r="C943" s="125"/>
      <c r="D943" s="125"/>
      <c r="E943" s="125"/>
      <c r="F943" s="125"/>
      <c r="G943" s="125"/>
      <c r="H943" s="125"/>
      <c r="I943" s="125"/>
      <c r="J943" s="125"/>
      <c r="K943" s="125"/>
      <c r="L943" s="125"/>
      <c r="M943" s="125"/>
      <c r="N943" s="125"/>
      <c r="O943" s="125"/>
      <c r="P943" s="125"/>
      <c r="Q943" s="125"/>
      <c r="R943" s="125"/>
      <c r="S943" s="125"/>
      <c r="T943" s="125"/>
      <c r="U943" s="125"/>
      <c r="V943" s="125"/>
      <c r="W943" s="125"/>
      <c r="X943" s="125"/>
      <c r="Y943" s="125"/>
      <c r="Z943" s="125"/>
    </row>
    <row r="944" spans="1:26" ht="15.75" customHeight="1" x14ac:dyDescent="0.3">
      <c r="A944" s="125"/>
      <c r="B944" s="125"/>
      <c r="C944" s="125"/>
      <c r="D944" s="125"/>
      <c r="E944" s="125"/>
      <c r="F944" s="125"/>
      <c r="G944" s="125"/>
      <c r="H944" s="125"/>
      <c r="I944" s="125"/>
      <c r="J944" s="125"/>
      <c r="K944" s="125"/>
      <c r="L944" s="125"/>
      <c r="M944" s="125"/>
      <c r="N944" s="125"/>
      <c r="O944" s="125"/>
      <c r="P944" s="125"/>
      <c r="Q944" s="125"/>
      <c r="R944" s="125"/>
      <c r="S944" s="125"/>
      <c r="T944" s="125"/>
      <c r="U944" s="125"/>
      <c r="V944" s="125"/>
      <c r="W944" s="125"/>
      <c r="X944" s="125"/>
      <c r="Y944" s="125"/>
      <c r="Z944" s="125"/>
    </row>
    <row r="945" spans="1:26" ht="15.75" customHeight="1" x14ac:dyDescent="0.3">
      <c r="A945" s="125"/>
      <c r="B945" s="125"/>
      <c r="C945" s="125"/>
      <c r="D945" s="125"/>
      <c r="E945" s="125"/>
      <c r="F945" s="125"/>
      <c r="G945" s="125"/>
      <c r="H945" s="125"/>
      <c r="I945" s="125"/>
      <c r="J945" s="125"/>
      <c r="K945" s="125"/>
      <c r="L945" s="125"/>
      <c r="M945" s="125"/>
      <c r="N945" s="125"/>
      <c r="O945" s="125"/>
      <c r="P945" s="125"/>
      <c r="Q945" s="125"/>
      <c r="R945" s="125"/>
      <c r="S945" s="125"/>
      <c r="T945" s="125"/>
      <c r="U945" s="125"/>
      <c r="V945" s="125"/>
      <c r="W945" s="125"/>
      <c r="X945" s="125"/>
      <c r="Y945" s="125"/>
      <c r="Z945" s="125"/>
    </row>
    <row r="946" spans="1:26" ht="15.75" customHeight="1" x14ac:dyDescent="0.3">
      <c r="A946" s="125"/>
      <c r="B946" s="125"/>
      <c r="C946" s="125"/>
      <c r="D946" s="125"/>
      <c r="E946" s="125"/>
      <c r="F946" s="125"/>
      <c r="G946" s="125"/>
      <c r="H946" s="125"/>
      <c r="I946" s="125"/>
      <c r="J946" s="125"/>
      <c r="K946" s="125"/>
      <c r="L946" s="125"/>
      <c r="M946" s="125"/>
      <c r="N946" s="125"/>
      <c r="O946" s="125"/>
      <c r="P946" s="125"/>
      <c r="Q946" s="125"/>
      <c r="R946" s="125"/>
      <c r="S946" s="125"/>
      <c r="T946" s="125"/>
      <c r="U946" s="125"/>
      <c r="V946" s="125"/>
      <c r="W946" s="125"/>
      <c r="X946" s="125"/>
      <c r="Y946" s="125"/>
      <c r="Z946" s="125"/>
    </row>
    <row r="947" spans="1:26" ht="15.75" customHeight="1" x14ac:dyDescent="0.3">
      <c r="A947" s="125"/>
      <c r="B947" s="125"/>
      <c r="C947" s="125"/>
      <c r="D947" s="125"/>
      <c r="E947" s="125"/>
      <c r="F947" s="125"/>
      <c r="G947" s="125"/>
      <c r="H947" s="125"/>
      <c r="I947" s="125"/>
      <c r="J947" s="125"/>
      <c r="K947" s="125"/>
      <c r="L947" s="125"/>
      <c r="M947" s="125"/>
      <c r="N947" s="125"/>
      <c r="O947" s="125"/>
      <c r="P947" s="125"/>
      <c r="Q947" s="125"/>
      <c r="R947" s="125"/>
      <c r="S947" s="125"/>
      <c r="T947" s="125"/>
      <c r="U947" s="125"/>
      <c r="V947" s="125"/>
      <c r="W947" s="125"/>
      <c r="X947" s="125"/>
      <c r="Y947" s="125"/>
      <c r="Z947" s="125"/>
    </row>
    <row r="948" spans="1:26" ht="15.75" customHeight="1" x14ac:dyDescent="0.3">
      <c r="A948" s="125"/>
      <c r="B948" s="125"/>
      <c r="C948" s="125"/>
      <c r="D948" s="125"/>
      <c r="E948" s="125"/>
      <c r="F948" s="125"/>
      <c r="G948" s="125"/>
      <c r="H948" s="125"/>
      <c r="I948" s="125"/>
      <c r="J948" s="125"/>
      <c r="K948" s="125"/>
      <c r="L948" s="125"/>
      <c r="M948" s="125"/>
      <c r="N948" s="125"/>
      <c r="O948" s="125"/>
      <c r="P948" s="125"/>
      <c r="Q948" s="125"/>
      <c r="R948" s="125"/>
      <c r="S948" s="125"/>
      <c r="T948" s="125"/>
      <c r="U948" s="125"/>
      <c r="V948" s="125"/>
      <c r="W948" s="125"/>
      <c r="X948" s="125"/>
      <c r="Y948" s="125"/>
      <c r="Z948" s="125"/>
    </row>
    <row r="949" spans="1:26" ht="15.75" customHeight="1" x14ac:dyDescent="0.3">
      <c r="A949" s="125"/>
      <c r="B949" s="125"/>
      <c r="C949" s="125"/>
      <c r="D949" s="125"/>
      <c r="E949" s="125"/>
      <c r="F949" s="125"/>
      <c r="G949" s="125"/>
      <c r="H949" s="125"/>
      <c r="I949" s="125"/>
      <c r="J949" s="125"/>
      <c r="K949" s="125"/>
      <c r="L949" s="125"/>
      <c r="M949" s="125"/>
      <c r="N949" s="125"/>
      <c r="O949" s="125"/>
      <c r="P949" s="125"/>
      <c r="Q949" s="125"/>
      <c r="R949" s="125"/>
      <c r="S949" s="125"/>
      <c r="T949" s="125"/>
      <c r="U949" s="125"/>
      <c r="V949" s="125"/>
      <c r="W949" s="125"/>
      <c r="X949" s="125"/>
      <c r="Y949" s="125"/>
      <c r="Z949" s="125"/>
    </row>
    <row r="950" spans="1:26" ht="15.75" customHeight="1" x14ac:dyDescent="0.3">
      <c r="A950" s="125"/>
      <c r="B950" s="125"/>
      <c r="C950" s="125"/>
      <c r="D950" s="125"/>
      <c r="E950" s="125"/>
      <c r="F950" s="125"/>
      <c r="G950" s="125"/>
      <c r="H950" s="125"/>
      <c r="I950" s="125"/>
      <c r="J950" s="125"/>
      <c r="K950" s="125"/>
      <c r="L950" s="125"/>
      <c r="M950" s="125"/>
      <c r="N950" s="125"/>
      <c r="O950" s="125"/>
      <c r="P950" s="125"/>
      <c r="Q950" s="125"/>
      <c r="R950" s="125"/>
      <c r="S950" s="125"/>
      <c r="T950" s="125"/>
      <c r="U950" s="125"/>
      <c r="V950" s="125"/>
      <c r="W950" s="125"/>
      <c r="X950" s="125"/>
      <c r="Y950" s="125"/>
      <c r="Z950" s="125"/>
    </row>
    <row r="951" spans="1:26" ht="15.75" customHeight="1" x14ac:dyDescent="0.3">
      <c r="A951" s="125"/>
      <c r="B951" s="125"/>
      <c r="C951" s="125"/>
      <c r="D951" s="125"/>
      <c r="E951" s="125"/>
      <c r="F951" s="125"/>
      <c r="G951" s="125"/>
      <c r="H951" s="125"/>
      <c r="I951" s="125"/>
      <c r="J951" s="125"/>
      <c r="K951" s="125"/>
      <c r="L951" s="125"/>
      <c r="M951" s="125"/>
      <c r="N951" s="125"/>
      <c r="O951" s="125"/>
      <c r="P951" s="125"/>
      <c r="Q951" s="125"/>
      <c r="R951" s="125"/>
      <c r="S951" s="125"/>
      <c r="T951" s="125"/>
      <c r="U951" s="125"/>
      <c r="V951" s="125"/>
      <c r="W951" s="125"/>
      <c r="X951" s="125"/>
      <c r="Y951" s="125"/>
      <c r="Z951" s="125"/>
    </row>
    <row r="952" spans="1:26" ht="15.75" customHeight="1" x14ac:dyDescent="0.3">
      <c r="A952" s="125"/>
      <c r="B952" s="125"/>
      <c r="C952" s="125"/>
      <c r="D952" s="125"/>
      <c r="E952" s="125"/>
      <c r="F952" s="125"/>
      <c r="G952" s="125"/>
      <c r="H952" s="125"/>
      <c r="I952" s="125"/>
      <c r="J952" s="125"/>
      <c r="K952" s="125"/>
      <c r="L952" s="125"/>
      <c r="M952" s="125"/>
      <c r="N952" s="125"/>
      <c r="O952" s="125"/>
      <c r="P952" s="125"/>
      <c r="Q952" s="125"/>
      <c r="R952" s="125"/>
      <c r="S952" s="125"/>
      <c r="T952" s="125"/>
      <c r="U952" s="125"/>
      <c r="V952" s="125"/>
      <c r="W952" s="125"/>
      <c r="X952" s="125"/>
      <c r="Y952" s="125"/>
      <c r="Z952" s="125"/>
    </row>
    <row r="953" spans="1:26" ht="15.75" customHeight="1" x14ac:dyDescent="0.3">
      <c r="A953" s="125"/>
      <c r="B953" s="125"/>
      <c r="C953" s="125"/>
      <c r="D953" s="125"/>
      <c r="E953" s="125"/>
      <c r="F953" s="125"/>
      <c r="G953" s="125"/>
      <c r="H953" s="125"/>
      <c r="I953" s="125"/>
      <c r="J953" s="125"/>
      <c r="K953" s="125"/>
      <c r="L953" s="125"/>
      <c r="M953" s="125"/>
      <c r="N953" s="125"/>
      <c r="O953" s="125"/>
      <c r="P953" s="125"/>
      <c r="Q953" s="125"/>
      <c r="R953" s="125"/>
      <c r="S953" s="125"/>
      <c r="T953" s="125"/>
      <c r="U953" s="125"/>
      <c r="V953" s="125"/>
      <c r="W953" s="125"/>
      <c r="X953" s="125"/>
      <c r="Y953" s="125"/>
      <c r="Z953" s="125"/>
    </row>
    <row r="954" spans="1:26" ht="15.75" customHeight="1" x14ac:dyDescent="0.3">
      <c r="A954" s="125"/>
      <c r="B954" s="125"/>
      <c r="C954" s="125"/>
      <c r="D954" s="125"/>
      <c r="E954" s="125"/>
      <c r="F954" s="125"/>
      <c r="G954" s="125"/>
      <c r="H954" s="125"/>
      <c r="I954" s="125"/>
      <c r="J954" s="125"/>
      <c r="K954" s="125"/>
      <c r="L954" s="125"/>
      <c r="M954" s="125"/>
      <c r="N954" s="125"/>
      <c r="O954" s="125"/>
      <c r="P954" s="125"/>
      <c r="Q954" s="125"/>
      <c r="R954" s="125"/>
      <c r="S954" s="125"/>
      <c r="T954" s="125"/>
      <c r="U954" s="125"/>
      <c r="V954" s="125"/>
      <c r="W954" s="125"/>
      <c r="X954" s="125"/>
      <c r="Y954" s="125"/>
      <c r="Z954" s="125"/>
    </row>
    <row r="955" spans="1:26" ht="15.75" customHeight="1" x14ac:dyDescent="0.3">
      <c r="A955" s="125"/>
      <c r="B955" s="125"/>
      <c r="C955" s="125"/>
      <c r="D955" s="125"/>
      <c r="E955" s="125"/>
      <c r="F955" s="125"/>
      <c r="G955" s="125"/>
      <c r="H955" s="125"/>
      <c r="I955" s="125"/>
      <c r="J955" s="125"/>
      <c r="K955" s="125"/>
      <c r="L955" s="125"/>
      <c r="M955" s="125"/>
      <c r="N955" s="125"/>
      <c r="O955" s="125"/>
      <c r="P955" s="125"/>
      <c r="Q955" s="125"/>
      <c r="R955" s="125"/>
      <c r="S955" s="125"/>
      <c r="T955" s="125"/>
      <c r="U955" s="125"/>
      <c r="V955" s="125"/>
      <c r="W955" s="125"/>
      <c r="X955" s="125"/>
      <c r="Y955" s="125"/>
      <c r="Z955" s="125"/>
    </row>
    <row r="956" spans="1:26" ht="15.75" customHeight="1" x14ac:dyDescent="0.3">
      <c r="A956" s="125"/>
      <c r="B956" s="125"/>
      <c r="C956" s="125"/>
      <c r="D956" s="125"/>
      <c r="E956" s="125"/>
      <c r="F956" s="125"/>
      <c r="G956" s="125"/>
      <c r="H956" s="125"/>
      <c r="I956" s="125"/>
      <c r="J956" s="125"/>
      <c r="K956" s="125"/>
      <c r="L956" s="125"/>
      <c r="M956" s="125"/>
      <c r="N956" s="125"/>
      <c r="O956" s="125"/>
      <c r="P956" s="125"/>
      <c r="Q956" s="125"/>
      <c r="R956" s="125"/>
      <c r="S956" s="125"/>
      <c r="T956" s="125"/>
      <c r="U956" s="125"/>
      <c r="V956" s="125"/>
      <c r="W956" s="125"/>
      <c r="X956" s="125"/>
      <c r="Y956" s="125"/>
      <c r="Z956" s="125"/>
    </row>
    <row r="957" spans="1:26" ht="15.75" customHeight="1" x14ac:dyDescent="0.3">
      <c r="A957" s="125"/>
      <c r="B957" s="125"/>
      <c r="C957" s="125"/>
      <c r="D957" s="125"/>
      <c r="E957" s="125"/>
      <c r="F957" s="125"/>
      <c r="G957" s="125"/>
      <c r="H957" s="125"/>
      <c r="I957" s="125"/>
      <c r="J957" s="125"/>
      <c r="K957" s="125"/>
      <c r="L957" s="125"/>
      <c r="M957" s="125"/>
      <c r="N957" s="125"/>
      <c r="O957" s="125"/>
      <c r="P957" s="125"/>
      <c r="Q957" s="125"/>
      <c r="R957" s="125"/>
      <c r="S957" s="125"/>
      <c r="T957" s="125"/>
      <c r="U957" s="125"/>
      <c r="V957" s="125"/>
      <c r="W957" s="125"/>
      <c r="X957" s="125"/>
      <c r="Y957" s="125"/>
      <c r="Z957" s="125"/>
    </row>
    <row r="958" spans="1:26" ht="15.75" customHeight="1" x14ac:dyDescent="0.3">
      <c r="A958" s="125"/>
      <c r="B958" s="125"/>
      <c r="C958" s="125"/>
      <c r="D958" s="125"/>
      <c r="E958" s="125"/>
      <c r="F958" s="125"/>
      <c r="G958" s="125"/>
      <c r="H958" s="125"/>
      <c r="I958" s="125"/>
      <c r="J958" s="125"/>
      <c r="K958" s="125"/>
      <c r="L958" s="125"/>
      <c r="M958" s="125"/>
      <c r="N958" s="125"/>
      <c r="O958" s="125"/>
      <c r="P958" s="125"/>
      <c r="Q958" s="125"/>
      <c r="R958" s="125"/>
      <c r="S958" s="125"/>
      <c r="T958" s="125"/>
      <c r="U958" s="125"/>
      <c r="V958" s="125"/>
      <c r="W958" s="125"/>
      <c r="X958" s="125"/>
      <c r="Y958" s="125"/>
      <c r="Z958" s="125"/>
    </row>
    <row r="959" spans="1:26" ht="15.75" customHeight="1" x14ac:dyDescent="0.3">
      <c r="A959" s="125"/>
      <c r="B959" s="125"/>
      <c r="C959" s="125"/>
      <c r="D959" s="125"/>
      <c r="E959" s="125"/>
      <c r="F959" s="125"/>
      <c r="G959" s="125"/>
      <c r="H959" s="125"/>
      <c r="I959" s="125"/>
      <c r="J959" s="125"/>
      <c r="K959" s="125"/>
      <c r="L959" s="125"/>
      <c r="M959" s="125"/>
      <c r="N959" s="125"/>
      <c r="O959" s="125"/>
      <c r="P959" s="125"/>
      <c r="Q959" s="125"/>
      <c r="R959" s="125"/>
      <c r="S959" s="125"/>
      <c r="T959" s="125"/>
      <c r="U959" s="125"/>
      <c r="V959" s="125"/>
      <c r="W959" s="125"/>
      <c r="X959" s="125"/>
      <c r="Y959" s="125"/>
      <c r="Z959" s="125"/>
    </row>
    <row r="960" spans="1:26" ht="15.75" customHeight="1" x14ac:dyDescent="0.3">
      <c r="A960" s="125"/>
      <c r="B960" s="125"/>
      <c r="C960" s="125"/>
      <c r="D960" s="125"/>
      <c r="E960" s="125"/>
      <c r="F960" s="125"/>
      <c r="G960" s="125"/>
      <c r="H960" s="125"/>
      <c r="I960" s="125"/>
      <c r="J960" s="125"/>
      <c r="K960" s="125"/>
      <c r="L960" s="125"/>
      <c r="M960" s="125"/>
      <c r="N960" s="125"/>
      <c r="O960" s="125"/>
      <c r="P960" s="125"/>
      <c r="Q960" s="125"/>
      <c r="R960" s="125"/>
      <c r="S960" s="125"/>
      <c r="T960" s="125"/>
      <c r="U960" s="125"/>
      <c r="V960" s="125"/>
      <c r="W960" s="125"/>
      <c r="X960" s="125"/>
      <c r="Y960" s="125"/>
      <c r="Z960" s="125"/>
    </row>
    <row r="961" spans="1:26" ht="15.75" customHeight="1" x14ac:dyDescent="0.3">
      <c r="A961" s="125"/>
      <c r="B961" s="125"/>
      <c r="C961" s="125"/>
      <c r="D961" s="125"/>
      <c r="E961" s="125"/>
      <c r="F961" s="125"/>
      <c r="G961" s="125"/>
      <c r="H961" s="125"/>
      <c r="I961" s="125"/>
      <c r="J961" s="125"/>
      <c r="K961" s="125"/>
      <c r="L961" s="125"/>
      <c r="M961" s="125"/>
      <c r="N961" s="125"/>
      <c r="O961" s="125"/>
      <c r="P961" s="125"/>
      <c r="Q961" s="125"/>
      <c r="R961" s="125"/>
      <c r="S961" s="125"/>
      <c r="T961" s="125"/>
      <c r="U961" s="125"/>
      <c r="V961" s="125"/>
      <c r="W961" s="125"/>
      <c r="X961" s="125"/>
      <c r="Y961" s="125"/>
      <c r="Z961" s="125"/>
    </row>
    <row r="962" spans="1:26" ht="15.75" customHeight="1" x14ac:dyDescent="0.3">
      <c r="A962" s="125"/>
      <c r="B962" s="125"/>
      <c r="C962" s="125"/>
      <c r="D962" s="125"/>
      <c r="E962" s="125"/>
      <c r="F962" s="125"/>
      <c r="G962" s="125"/>
      <c r="H962" s="125"/>
      <c r="I962" s="125"/>
      <c r="J962" s="125"/>
      <c r="K962" s="125"/>
      <c r="L962" s="125"/>
      <c r="M962" s="125"/>
      <c r="N962" s="125"/>
      <c r="O962" s="125"/>
      <c r="P962" s="125"/>
      <c r="Q962" s="125"/>
      <c r="R962" s="125"/>
      <c r="S962" s="125"/>
      <c r="T962" s="125"/>
      <c r="U962" s="125"/>
      <c r="V962" s="125"/>
      <c r="W962" s="125"/>
      <c r="X962" s="125"/>
      <c r="Y962" s="125"/>
      <c r="Z962" s="125"/>
    </row>
    <row r="963" spans="1:26" ht="15.75" customHeight="1" x14ac:dyDescent="0.3">
      <c r="A963" s="125"/>
      <c r="B963" s="125"/>
      <c r="C963" s="125"/>
      <c r="D963" s="125"/>
      <c r="E963" s="125"/>
      <c r="F963" s="125"/>
      <c r="G963" s="125"/>
      <c r="H963" s="125"/>
      <c r="I963" s="125"/>
      <c r="J963" s="125"/>
      <c r="K963" s="125"/>
      <c r="L963" s="125"/>
      <c r="M963" s="125"/>
      <c r="N963" s="125"/>
      <c r="O963" s="125"/>
      <c r="P963" s="125"/>
      <c r="Q963" s="125"/>
      <c r="R963" s="125"/>
      <c r="S963" s="125"/>
      <c r="T963" s="125"/>
      <c r="U963" s="125"/>
      <c r="V963" s="125"/>
      <c r="W963" s="125"/>
      <c r="X963" s="125"/>
      <c r="Y963" s="125"/>
      <c r="Z963" s="125"/>
    </row>
    <row r="964" spans="1:26" ht="15.75" customHeight="1" x14ac:dyDescent="0.3">
      <c r="A964" s="125"/>
      <c r="B964" s="125"/>
      <c r="C964" s="125"/>
      <c r="D964" s="125"/>
      <c r="E964" s="125"/>
      <c r="F964" s="125"/>
      <c r="G964" s="125"/>
      <c r="H964" s="125"/>
      <c r="I964" s="125"/>
      <c r="J964" s="125"/>
      <c r="K964" s="125"/>
      <c r="L964" s="125"/>
      <c r="M964" s="125"/>
      <c r="N964" s="125"/>
      <c r="O964" s="125"/>
      <c r="P964" s="125"/>
      <c r="Q964" s="125"/>
      <c r="R964" s="125"/>
      <c r="S964" s="125"/>
      <c r="T964" s="125"/>
      <c r="U964" s="125"/>
      <c r="V964" s="125"/>
      <c r="W964" s="125"/>
      <c r="X964" s="125"/>
      <c r="Y964" s="125"/>
      <c r="Z964" s="125"/>
    </row>
    <row r="965" spans="1:26" ht="15.75" customHeight="1" x14ac:dyDescent="0.3">
      <c r="A965" s="125"/>
      <c r="B965" s="125"/>
      <c r="C965" s="125"/>
      <c r="D965" s="125"/>
      <c r="E965" s="125"/>
      <c r="F965" s="125"/>
      <c r="G965" s="125"/>
      <c r="H965" s="125"/>
      <c r="I965" s="125"/>
      <c r="J965" s="125"/>
      <c r="K965" s="125"/>
      <c r="L965" s="125"/>
      <c r="M965" s="125"/>
      <c r="N965" s="125"/>
      <c r="O965" s="125"/>
      <c r="P965" s="125"/>
      <c r="Q965" s="125"/>
      <c r="R965" s="125"/>
      <c r="S965" s="125"/>
      <c r="T965" s="125"/>
      <c r="U965" s="125"/>
      <c r="V965" s="125"/>
      <c r="W965" s="125"/>
      <c r="X965" s="125"/>
      <c r="Y965" s="125"/>
      <c r="Z965" s="125"/>
    </row>
    <row r="966" spans="1:26" ht="15.75" customHeight="1" x14ac:dyDescent="0.3">
      <c r="A966" s="125"/>
      <c r="B966" s="125"/>
      <c r="C966" s="125"/>
      <c r="D966" s="125"/>
      <c r="E966" s="125"/>
      <c r="F966" s="125"/>
      <c r="G966" s="125"/>
      <c r="H966" s="125"/>
      <c r="I966" s="125"/>
      <c r="J966" s="125"/>
      <c r="K966" s="125"/>
      <c r="L966" s="125"/>
      <c r="M966" s="125"/>
      <c r="N966" s="125"/>
      <c r="O966" s="125"/>
      <c r="P966" s="125"/>
      <c r="Q966" s="125"/>
      <c r="R966" s="125"/>
      <c r="S966" s="125"/>
      <c r="T966" s="125"/>
      <c r="U966" s="125"/>
      <c r="V966" s="125"/>
      <c r="W966" s="125"/>
      <c r="X966" s="125"/>
      <c r="Y966" s="125"/>
      <c r="Z966" s="125"/>
    </row>
    <row r="967" spans="1:26" ht="15.75" customHeight="1" x14ac:dyDescent="0.3">
      <c r="A967" s="125"/>
      <c r="B967" s="125"/>
      <c r="C967" s="125"/>
      <c r="D967" s="125"/>
      <c r="E967" s="125"/>
      <c r="F967" s="125"/>
      <c r="G967" s="125"/>
      <c r="H967" s="125"/>
      <c r="I967" s="125"/>
      <c r="J967" s="125"/>
      <c r="K967" s="125"/>
      <c r="L967" s="125"/>
      <c r="M967" s="125"/>
      <c r="N967" s="125"/>
      <c r="O967" s="125"/>
      <c r="P967" s="125"/>
      <c r="Q967" s="125"/>
      <c r="R967" s="125"/>
      <c r="S967" s="125"/>
      <c r="T967" s="125"/>
      <c r="U967" s="125"/>
      <c r="V967" s="125"/>
      <c r="W967" s="125"/>
      <c r="X967" s="125"/>
      <c r="Y967" s="125"/>
      <c r="Z967" s="125"/>
    </row>
    <row r="968" spans="1:26" ht="15.75" customHeight="1" x14ac:dyDescent="0.3">
      <c r="A968" s="125"/>
      <c r="B968" s="125"/>
      <c r="C968" s="125"/>
      <c r="D968" s="125"/>
      <c r="E968" s="125"/>
      <c r="F968" s="125"/>
      <c r="G968" s="125"/>
      <c r="H968" s="125"/>
      <c r="I968" s="125"/>
      <c r="J968" s="125"/>
      <c r="K968" s="125"/>
      <c r="L968" s="125"/>
      <c r="M968" s="125"/>
      <c r="N968" s="125"/>
      <c r="O968" s="125"/>
      <c r="P968" s="125"/>
      <c r="Q968" s="125"/>
      <c r="R968" s="125"/>
      <c r="S968" s="125"/>
      <c r="T968" s="125"/>
      <c r="U968" s="125"/>
      <c r="V968" s="125"/>
      <c r="W968" s="125"/>
      <c r="X968" s="125"/>
      <c r="Y968" s="125"/>
      <c r="Z968" s="125"/>
    </row>
    <row r="969" spans="1:26" ht="15.75" customHeight="1" x14ac:dyDescent="0.3">
      <c r="A969" s="125"/>
      <c r="B969" s="125"/>
      <c r="C969" s="125"/>
      <c r="D969" s="125"/>
      <c r="E969" s="125"/>
      <c r="F969" s="125"/>
      <c r="G969" s="125"/>
      <c r="H969" s="125"/>
      <c r="I969" s="125"/>
      <c r="J969" s="125"/>
      <c r="K969" s="125"/>
      <c r="L969" s="125"/>
      <c r="M969" s="125"/>
      <c r="N969" s="125"/>
      <c r="O969" s="125"/>
      <c r="P969" s="125"/>
      <c r="Q969" s="125"/>
      <c r="R969" s="125"/>
      <c r="S969" s="125"/>
      <c r="T969" s="125"/>
      <c r="U969" s="125"/>
      <c r="V969" s="125"/>
      <c r="W969" s="125"/>
      <c r="X969" s="125"/>
      <c r="Y969" s="125"/>
      <c r="Z969" s="125"/>
    </row>
    <row r="970" spans="1:26" ht="15.75" customHeight="1" x14ac:dyDescent="0.3">
      <c r="A970" s="125"/>
      <c r="B970" s="125"/>
      <c r="C970" s="125"/>
      <c r="D970" s="125"/>
      <c r="E970" s="125"/>
      <c r="F970" s="125"/>
      <c r="G970" s="125"/>
      <c r="H970" s="125"/>
      <c r="I970" s="125"/>
      <c r="J970" s="125"/>
      <c r="K970" s="125"/>
      <c r="L970" s="125"/>
      <c r="M970" s="125"/>
      <c r="N970" s="125"/>
      <c r="O970" s="125"/>
      <c r="P970" s="125"/>
      <c r="Q970" s="125"/>
      <c r="R970" s="125"/>
      <c r="S970" s="125"/>
      <c r="T970" s="125"/>
      <c r="U970" s="125"/>
      <c r="V970" s="125"/>
      <c r="W970" s="125"/>
      <c r="X970" s="125"/>
      <c r="Y970" s="125"/>
      <c r="Z970" s="125"/>
    </row>
    <row r="971" spans="1:26" ht="15.75" customHeight="1" x14ac:dyDescent="0.3">
      <c r="A971" s="125"/>
      <c r="B971" s="125"/>
      <c r="C971" s="125"/>
      <c r="D971" s="125"/>
      <c r="E971" s="125"/>
      <c r="F971" s="125"/>
      <c r="G971" s="125"/>
      <c r="H971" s="125"/>
      <c r="I971" s="125"/>
      <c r="J971" s="125"/>
      <c r="K971" s="125"/>
      <c r="L971" s="125"/>
      <c r="M971" s="125"/>
      <c r="N971" s="125"/>
      <c r="O971" s="125"/>
      <c r="P971" s="125"/>
      <c r="Q971" s="125"/>
      <c r="R971" s="125"/>
      <c r="S971" s="125"/>
      <c r="T971" s="125"/>
      <c r="U971" s="125"/>
      <c r="V971" s="125"/>
      <c r="W971" s="125"/>
      <c r="X971" s="125"/>
      <c r="Y971" s="125"/>
      <c r="Z971" s="125"/>
    </row>
    <row r="972" spans="1:26" ht="15.75" customHeight="1" x14ac:dyDescent="0.3">
      <c r="A972" s="125"/>
      <c r="B972" s="125"/>
      <c r="C972" s="125"/>
      <c r="D972" s="125"/>
      <c r="E972" s="125"/>
      <c r="F972" s="125"/>
      <c r="G972" s="125"/>
      <c r="H972" s="125"/>
      <c r="I972" s="125"/>
      <c r="J972" s="125"/>
      <c r="K972" s="125"/>
      <c r="L972" s="125"/>
      <c r="M972" s="125"/>
      <c r="N972" s="125"/>
      <c r="O972" s="125"/>
      <c r="P972" s="125"/>
      <c r="Q972" s="125"/>
      <c r="R972" s="125"/>
      <c r="S972" s="125"/>
      <c r="T972" s="125"/>
      <c r="U972" s="125"/>
      <c r="V972" s="125"/>
      <c r="W972" s="125"/>
      <c r="X972" s="125"/>
      <c r="Y972" s="125"/>
      <c r="Z972" s="125"/>
    </row>
    <row r="973" spans="1:26" ht="15.75" customHeight="1" x14ac:dyDescent="0.3">
      <c r="A973" s="125"/>
      <c r="B973" s="125"/>
      <c r="C973" s="125"/>
      <c r="D973" s="125"/>
      <c r="E973" s="125"/>
      <c r="F973" s="125"/>
      <c r="G973" s="125"/>
      <c r="H973" s="125"/>
      <c r="I973" s="125"/>
      <c r="J973" s="125"/>
      <c r="K973" s="125"/>
      <c r="L973" s="125"/>
      <c r="M973" s="125"/>
      <c r="N973" s="125"/>
      <c r="O973" s="125"/>
      <c r="P973" s="125"/>
      <c r="Q973" s="125"/>
      <c r="R973" s="125"/>
      <c r="S973" s="125"/>
      <c r="T973" s="125"/>
      <c r="U973" s="125"/>
      <c r="V973" s="125"/>
      <c r="W973" s="125"/>
      <c r="X973" s="125"/>
      <c r="Y973" s="125"/>
      <c r="Z973" s="125"/>
    </row>
    <row r="974" spans="1:26" ht="15.75" customHeight="1" x14ac:dyDescent="0.3">
      <c r="A974" s="125"/>
      <c r="B974" s="125"/>
      <c r="C974" s="125"/>
      <c r="D974" s="125"/>
      <c r="E974" s="125"/>
      <c r="F974" s="125"/>
      <c r="G974" s="125"/>
      <c r="H974" s="125"/>
      <c r="I974" s="125"/>
      <c r="J974" s="125"/>
      <c r="K974" s="125"/>
      <c r="L974" s="125"/>
      <c r="M974" s="125"/>
      <c r="N974" s="125"/>
      <c r="O974" s="125"/>
      <c r="P974" s="125"/>
      <c r="Q974" s="125"/>
      <c r="R974" s="125"/>
      <c r="S974" s="125"/>
      <c r="T974" s="125"/>
      <c r="U974" s="125"/>
      <c r="V974" s="125"/>
      <c r="W974" s="125"/>
      <c r="X974" s="125"/>
      <c r="Y974" s="125"/>
      <c r="Z974" s="125"/>
    </row>
    <row r="975" spans="1:26" ht="15.75" customHeight="1" x14ac:dyDescent="0.3">
      <c r="A975" s="125"/>
      <c r="B975" s="125"/>
      <c r="C975" s="125"/>
      <c r="D975" s="125"/>
      <c r="E975" s="125"/>
      <c r="F975" s="125"/>
      <c r="G975" s="125"/>
      <c r="H975" s="125"/>
      <c r="I975" s="125"/>
      <c r="J975" s="125"/>
      <c r="K975" s="125"/>
      <c r="L975" s="125"/>
      <c r="M975" s="125"/>
      <c r="N975" s="125"/>
      <c r="O975" s="125"/>
      <c r="P975" s="125"/>
      <c r="Q975" s="125"/>
      <c r="R975" s="125"/>
      <c r="S975" s="125"/>
      <c r="T975" s="125"/>
      <c r="U975" s="125"/>
      <c r="V975" s="125"/>
      <c r="W975" s="125"/>
      <c r="X975" s="125"/>
      <c r="Y975" s="125"/>
      <c r="Z975" s="125"/>
    </row>
    <row r="976" spans="1:26" ht="15.75" customHeight="1" x14ac:dyDescent="0.3">
      <c r="A976" s="125"/>
      <c r="B976" s="125"/>
      <c r="C976" s="125"/>
      <c r="D976" s="125"/>
      <c r="E976" s="125"/>
      <c r="F976" s="125"/>
      <c r="G976" s="125"/>
      <c r="H976" s="125"/>
      <c r="I976" s="125"/>
      <c r="J976" s="125"/>
      <c r="K976" s="125"/>
      <c r="L976" s="125"/>
      <c r="M976" s="125"/>
      <c r="N976" s="125"/>
      <c r="O976" s="125"/>
      <c r="P976" s="125"/>
      <c r="Q976" s="125"/>
      <c r="R976" s="125"/>
      <c r="S976" s="125"/>
      <c r="T976" s="125"/>
      <c r="U976" s="125"/>
      <c r="V976" s="125"/>
      <c r="W976" s="125"/>
      <c r="X976" s="125"/>
      <c r="Y976" s="125"/>
      <c r="Z976" s="125"/>
    </row>
    <row r="977" spans="1:26" ht="15.75" customHeight="1" x14ac:dyDescent="0.3">
      <c r="A977" s="125"/>
      <c r="B977" s="125"/>
      <c r="C977" s="125"/>
      <c r="D977" s="125"/>
      <c r="E977" s="125"/>
      <c r="F977" s="125"/>
      <c r="G977" s="125"/>
      <c r="H977" s="125"/>
      <c r="I977" s="125"/>
      <c r="J977" s="125"/>
      <c r="K977" s="125"/>
      <c r="L977" s="125"/>
      <c r="M977" s="125"/>
      <c r="N977" s="125"/>
      <c r="O977" s="125"/>
      <c r="P977" s="125"/>
      <c r="Q977" s="125"/>
      <c r="R977" s="125"/>
      <c r="S977" s="125"/>
      <c r="T977" s="125"/>
      <c r="U977" s="125"/>
      <c r="V977" s="125"/>
      <c r="W977" s="125"/>
      <c r="X977" s="125"/>
      <c r="Y977" s="125"/>
      <c r="Z977" s="125"/>
    </row>
    <row r="978" spans="1:26" ht="15.75" customHeight="1" x14ac:dyDescent="0.3">
      <c r="A978" s="125"/>
      <c r="B978" s="125"/>
      <c r="C978" s="125"/>
      <c r="D978" s="125"/>
      <c r="E978" s="125"/>
      <c r="F978" s="125"/>
      <c r="G978" s="125"/>
      <c r="H978" s="125"/>
      <c r="I978" s="125"/>
      <c r="J978" s="125"/>
      <c r="K978" s="125"/>
      <c r="L978" s="125"/>
      <c r="M978" s="125"/>
      <c r="N978" s="125"/>
      <c r="O978" s="125"/>
      <c r="P978" s="125"/>
      <c r="Q978" s="125"/>
      <c r="R978" s="125"/>
      <c r="S978" s="125"/>
      <c r="T978" s="125"/>
      <c r="U978" s="125"/>
      <c r="V978" s="125"/>
      <c r="W978" s="125"/>
      <c r="X978" s="125"/>
      <c r="Y978" s="125"/>
      <c r="Z978" s="125"/>
    </row>
    <row r="979" spans="1:26" ht="15.75" customHeight="1" x14ac:dyDescent="0.3">
      <c r="A979" s="125"/>
      <c r="B979" s="125"/>
      <c r="C979" s="125"/>
      <c r="D979" s="125"/>
      <c r="E979" s="125"/>
      <c r="F979" s="125"/>
      <c r="G979" s="125"/>
      <c r="H979" s="125"/>
      <c r="I979" s="125"/>
      <c r="J979" s="125"/>
      <c r="K979" s="125"/>
      <c r="L979" s="125"/>
      <c r="M979" s="125"/>
      <c r="N979" s="125"/>
      <c r="O979" s="125"/>
      <c r="P979" s="125"/>
      <c r="Q979" s="125"/>
      <c r="R979" s="125"/>
      <c r="S979" s="125"/>
      <c r="T979" s="125"/>
      <c r="U979" s="125"/>
      <c r="V979" s="125"/>
      <c r="W979" s="125"/>
      <c r="X979" s="125"/>
      <c r="Y979" s="125"/>
      <c r="Z979" s="125"/>
    </row>
    <row r="980" spans="1:26" ht="15.75" customHeight="1" x14ac:dyDescent="0.3">
      <c r="A980" s="125"/>
      <c r="B980" s="125"/>
      <c r="C980" s="125"/>
      <c r="D980" s="125"/>
      <c r="E980" s="125"/>
      <c r="F980" s="125"/>
      <c r="G980" s="125"/>
      <c r="H980" s="125"/>
      <c r="I980" s="125"/>
      <c r="J980" s="125"/>
      <c r="K980" s="125"/>
      <c r="L980" s="125"/>
      <c r="M980" s="125"/>
      <c r="N980" s="125"/>
      <c r="O980" s="125"/>
      <c r="P980" s="125"/>
      <c r="Q980" s="125"/>
      <c r="R980" s="125"/>
      <c r="S980" s="125"/>
      <c r="T980" s="125"/>
      <c r="U980" s="125"/>
      <c r="V980" s="125"/>
      <c r="W980" s="125"/>
      <c r="X980" s="125"/>
      <c r="Y980" s="125"/>
      <c r="Z980" s="125"/>
    </row>
    <row r="981" spans="1:26" ht="15.75" customHeight="1" x14ac:dyDescent="0.3">
      <c r="A981" s="125"/>
      <c r="B981" s="125"/>
      <c r="C981" s="125"/>
      <c r="D981" s="125"/>
      <c r="E981" s="125"/>
      <c r="F981" s="125"/>
      <c r="G981" s="125"/>
      <c r="H981" s="125"/>
      <c r="I981" s="125"/>
      <c r="J981" s="125"/>
      <c r="K981" s="125"/>
      <c r="L981" s="125"/>
      <c r="M981" s="125"/>
      <c r="N981" s="125"/>
      <c r="O981" s="125"/>
      <c r="P981" s="125"/>
      <c r="Q981" s="125"/>
      <c r="R981" s="125"/>
      <c r="S981" s="125"/>
      <c r="T981" s="125"/>
      <c r="U981" s="125"/>
      <c r="V981" s="125"/>
      <c r="W981" s="125"/>
      <c r="X981" s="125"/>
      <c r="Y981" s="125"/>
      <c r="Z981" s="125"/>
    </row>
    <row r="982" spans="1:26" ht="15.75" customHeight="1" x14ac:dyDescent="0.3">
      <c r="A982" s="125"/>
      <c r="B982" s="125"/>
      <c r="C982" s="125"/>
      <c r="D982" s="125"/>
      <c r="E982" s="125"/>
      <c r="F982" s="125"/>
      <c r="G982" s="125"/>
      <c r="H982" s="125"/>
      <c r="I982" s="125"/>
      <c r="J982" s="125"/>
      <c r="K982" s="125"/>
      <c r="L982" s="125"/>
      <c r="M982" s="125"/>
      <c r="N982" s="125"/>
      <c r="O982" s="125"/>
      <c r="P982" s="125"/>
      <c r="Q982" s="125"/>
      <c r="R982" s="125"/>
      <c r="S982" s="125"/>
      <c r="T982" s="125"/>
      <c r="U982" s="125"/>
      <c r="V982" s="125"/>
      <c r="W982" s="125"/>
      <c r="X982" s="125"/>
      <c r="Y982" s="125"/>
      <c r="Z982" s="125"/>
    </row>
    <row r="983" spans="1:26" ht="15.75" customHeight="1" x14ac:dyDescent="0.3">
      <c r="A983" s="125"/>
      <c r="B983" s="125"/>
      <c r="C983" s="125"/>
      <c r="D983" s="125"/>
      <c r="E983" s="125"/>
      <c r="F983" s="125"/>
      <c r="G983" s="125"/>
      <c r="H983" s="125"/>
      <c r="I983" s="125"/>
      <c r="J983" s="125"/>
      <c r="K983" s="125"/>
      <c r="L983" s="125"/>
      <c r="M983" s="125"/>
      <c r="N983" s="125"/>
      <c r="O983" s="125"/>
      <c r="P983" s="125"/>
      <c r="Q983" s="125"/>
      <c r="R983" s="125"/>
      <c r="S983" s="125"/>
      <c r="T983" s="125"/>
      <c r="U983" s="125"/>
      <c r="V983" s="125"/>
      <c r="W983" s="125"/>
      <c r="X983" s="125"/>
      <c r="Y983" s="125"/>
      <c r="Z983" s="125"/>
    </row>
    <row r="984" spans="1:26" ht="15.75" customHeight="1" x14ac:dyDescent="0.3">
      <c r="A984" s="125"/>
      <c r="B984" s="125"/>
      <c r="C984" s="125"/>
      <c r="D984" s="125"/>
      <c r="E984" s="125"/>
      <c r="F984" s="125"/>
      <c r="G984" s="125"/>
      <c r="H984" s="125"/>
      <c r="I984" s="125"/>
      <c r="J984" s="125"/>
      <c r="K984" s="125"/>
      <c r="L984" s="125"/>
      <c r="M984" s="125"/>
      <c r="N984" s="125"/>
      <c r="O984" s="125"/>
      <c r="P984" s="125"/>
      <c r="Q984" s="125"/>
      <c r="R984" s="125"/>
      <c r="S984" s="125"/>
      <c r="T984" s="125"/>
      <c r="U984" s="125"/>
      <c r="V984" s="125"/>
      <c r="W984" s="125"/>
      <c r="X984" s="125"/>
      <c r="Y984" s="125"/>
      <c r="Z984" s="125"/>
    </row>
    <row r="985" spans="1:26" ht="15.75" customHeight="1" x14ac:dyDescent="0.3">
      <c r="A985" s="125"/>
      <c r="B985" s="125"/>
      <c r="C985" s="125"/>
      <c r="D985" s="125"/>
      <c r="E985" s="125"/>
      <c r="F985" s="125"/>
      <c r="G985" s="125"/>
      <c r="H985" s="125"/>
      <c r="I985" s="125"/>
      <c r="J985" s="125"/>
      <c r="K985" s="125"/>
      <c r="L985" s="125"/>
      <c r="M985" s="125"/>
      <c r="N985" s="125"/>
      <c r="O985" s="125"/>
      <c r="P985" s="125"/>
      <c r="Q985" s="125"/>
      <c r="R985" s="125"/>
      <c r="S985" s="125"/>
      <c r="T985" s="125"/>
      <c r="U985" s="125"/>
      <c r="V985" s="125"/>
      <c r="W985" s="125"/>
      <c r="X985" s="125"/>
      <c r="Y985" s="125"/>
      <c r="Z985" s="125"/>
    </row>
    <row r="986" spans="1:26" ht="15.75" customHeight="1" x14ac:dyDescent="0.3">
      <c r="A986" s="125"/>
      <c r="B986" s="125"/>
      <c r="C986" s="125"/>
      <c r="D986" s="125"/>
      <c r="E986" s="125"/>
      <c r="F986" s="125"/>
      <c r="G986" s="125"/>
      <c r="H986" s="125"/>
      <c r="I986" s="125"/>
      <c r="J986" s="125"/>
      <c r="K986" s="125"/>
      <c r="L986" s="125"/>
      <c r="M986" s="125"/>
      <c r="N986" s="125"/>
      <c r="O986" s="125"/>
      <c r="P986" s="125"/>
      <c r="Q986" s="125"/>
      <c r="R986" s="125"/>
      <c r="S986" s="125"/>
      <c r="T986" s="125"/>
      <c r="U986" s="125"/>
      <c r="V986" s="125"/>
      <c r="W986" s="125"/>
      <c r="X986" s="125"/>
      <c r="Y986" s="125"/>
      <c r="Z986" s="125"/>
    </row>
    <row r="987" spans="1:26" ht="15.75" customHeight="1" x14ac:dyDescent="0.3">
      <c r="A987" s="125"/>
      <c r="B987" s="125"/>
      <c r="C987" s="125"/>
      <c r="D987" s="125"/>
      <c r="E987" s="125"/>
      <c r="F987" s="125"/>
      <c r="G987" s="125"/>
      <c r="H987" s="125"/>
      <c r="I987" s="125"/>
      <c r="J987" s="125"/>
      <c r="K987" s="125"/>
      <c r="L987" s="125"/>
      <c r="M987" s="125"/>
      <c r="N987" s="125"/>
      <c r="O987" s="125"/>
      <c r="P987" s="125"/>
      <c r="Q987" s="125"/>
      <c r="R987" s="125"/>
      <c r="S987" s="125"/>
      <c r="T987" s="125"/>
      <c r="U987" s="125"/>
      <c r="V987" s="125"/>
      <c r="W987" s="125"/>
      <c r="X987" s="125"/>
      <c r="Y987" s="125"/>
      <c r="Z987" s="125"/>
    </row>
    <row r="988" spans="1:26" ht="15.75" customHeight="1" x14ac:dyDescent="0.3">
      <c r="A988" s="125"/>
      <c r="B988" s="125"/>
      <c r="C988" s="125"/>
      <c r="D988" s="125"/>
      <c r="E988" s="125"/>
      <c r="F988" s="125"/>
      <c r="G988" s="125"/>
      <c r="H988" s="125"/>
      <c r="I988" s="125"/>
      <c r="J988" s="125"/>
      <c r="K988" s="125"/>
      <c r="L988" s="125"/>
      <c r="M988" s="125"/>
      <c r="N988" s="125"/>
      <c r="O988" s="125"/>
      <c r="P988" s="125"/>
      <c r="Q988" s="125"/>
      <c r="R988" s="125"/>
      <c r="S988" s="125"/>
      <c r="T988" s="125"/>
      <c r="U988" s="125"/>
      <c r="V988" s="125"/>
      <c r="W988" s="125"/>
      <c r="X988" s="125"/>
      <c r="Y988" s="125"/>
      <c r="Z988" s="125"/>
    </row>
    <row r="989" spans="1:26" ht="15.75" customHeight="1" x14ac:dyDescent="0.3">
      <c r="A989" s="125"/>
      <c r="B989" s="125"/>
      <c r="C989" s="125"/>
      <c r="D989" s="125"/>
      <c r="E989" s="125"/>
      <c r="F989" s="125"/>
      <c r="G989" s="125"/>
      <c r="H989" s="125"/>
      <c r="I989" s="125"/>
      <c r="J989" s="125"/>
      <c r="K989" s="125"/>
      <c r="L989" s="125"/>
      <c r="M989" s="125"/>
      <c r="N989" s="125"/>
      <c r="O989" s="125"/>
      <c r="P989" s="125"/>
      <c r="Q989" s="125"/>
      <c r="R989" s="125"/>
      <c r="S989" s="125"/>
      <c r="T989" s="125"/>
      <c r="U989" s="125"/>
      <c r="V989" s="125"/>
      <c r="W989" s="125"/>
      <c r="X989" s="125"/>
      <c r="Y989" s="125"/>
      <c r="Z989" s="125"/>
    </row>
    <row r="990" spans="1:26" ht="15.75" customHeight="1" x14ac:dyDescent="0.3">
      <c r="A990" s="125"/>
      <c r="B990" s="125"/>
      <c r="C990" s="125"/>
      <c r="D990" s="125"/>
      <c r="E990" s="125"/>
      <c r="F990" s="125"/>
      <c r="G990" s="125"/>
      <c r="H990" s="125"/>
      <c r="I990" s="125"/>
      <c r="J990" s="125"/>
      <c r="K990" s="125"/>
      <c r="L990" s="125"/>
      <c r="M990" s="125"/>
      <c r="N990" s="125"/>
      <c r="O990" s="125"/>
      <c r="P990" s="125"/>
      <c r="Q990" s="125"/>
      <c r="R990" s="125"/>
      <c r="S990" s="125"/>
      <c r="T990" s="125"/>
      <c r="U990" s="125"/>
      <c r="V990" s="125"/>
      <c r="W990" s="125"/>
      <c r="X990" s="125"/>
      <c r="Y990" s="125"/>
      <c r="Z990" s="125"/>
    </row>
    <row r="991" spans="1:26" ht="15.75" customHeight="1" x14ac:dyDescent="0.3">
      <c r="A991" s="125"/>
      <c r="B991" s="125"/>
      <c r="C991" s="125"/>
      <c r="D991" s="125"/>
      <c r="E991" s="125"/>
      <c r="F991" s="125"/>
      <c r="G991" s="125"/>
      <c r="H991" s="125"/>
      <c r="I991" s="125"/>
      <c r="J991" s="125"/>
      <c r="K991" s="125"/>
      <c r="L991" s="125"/>
      <c r="M991" s="125"/>
      <c r="N991" s="125"/>
      <c r="O991" s="125"/>
      <c r="P991" s="125"/>
      <c r="Q991" s="125"/>
      <c r="R991" s="125"/>
      <c r="S991" s="125"/>
      <c r="T991" s="125"/>
      <c r="U991" s="125"/>
      <c r="V991" s="125"/>
      <c r="W991" s="125"/>
      <c r="X991" s="125"/>
      <c r="Y991" s="125"/>
      <c r="Z991" s="125"/>
    </row>
  </sheetData>
  <mergeCells count="1">
    <mergeCell ref="A1:W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results</vt:lpstr>
      <vt:lpstr>Pools</vt:lpstr>
      <vt:lpstr>brackets</vt:lpstr>
      <vt:lpstr>Live_stream</vt:lpstr>
      <vt:lpstr>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theclownola@gmail.com</cp:lastModifiedBy>
  <dcterms:created xsi:type="dcterms:W3CDTF">2024-08-13T18:22:34Z</dcterms:created>
  <dcterms:modified xsi:type="dcterms:W3CDTF">2024-08-13T18:22:34Z</dcterms:modified>
</cp:coreProperties>
</file>