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  <sheet state="visible" name="Cheat sheet(view only)" sheetId="4" r:id="rId7"/>
    <sheet state="visible" name="Live_stream" sheetId="5" r:id="rId8"/>
    <sheet state="visible" name="Database" sheetId="6" r:id="rId9"/>
    <sheet state="visible" name="Placement_Pools" sheetId="7" r:id="rId10"/>
    <sheet state="visible" name="Placement_Brackets" sheetId="8" r:id="rId11"/>
  </sheets>
  <definedNames/>
  <calcPr/>
</workbook>
</file>

<file path=xl/sharedStrings.xml><?xml version="1.0" encoding="utf-8"?>
<sst xmlns="http://schemas.openxmlformats.org/spreadsheetml/2006/main" count="662" uniqueCount="127">
  <si>
    <t>BUHURT INTERNATIONAL</t>
  </si>
  <si>
    <t>12vs12</t>
  </si>
  <si>
    <t>Name:</t>
  </si>
  <si>
    <t>Way of Honor 2024</t>
  </si>
  <si>
    <t>Event Date:</t>
  </si>
  <si>
    <t>Event Tier:</t>
  </si>
  <si>
    <t>Classic</t>
  </si>
  <si>
    <t>: Event tier</t>
  </si>
  <si>
    <t>Loc:</t>
  </si>
  <si>
    <t>55546 Pfaffen-Schwabenheim, Germany</t>
  </si>
  <si>
    <t>Male</t>
  </si>
  <si>
    <t>v1.0.6</t>
  </si>
  <si>
    <t>Tier Mult.</t>
  </si>
  <si>
    <t>: Tier Multiplier</t>
  </si>
  <si>
    <t>ID#</t>
  </si>
  <si>
    <t>Team</t>
  </si>
  <si>
    <t>Pool</t>
  </si>
  <si>
    <t>Matches (M)</t>
  </si>
  <si>
    <t>Rounds (R)</t>
  </si>
  <si>
    <t>Standing team members (S) vs Grounded opponent (G)</t>
  </si>
  <si>
    <t>Cards</t>
  </si>
  <si>
    <t>Points</t>
  </si>
  <si>
    <t>Placement (Pools only)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</si>
  <si>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</si>
  <si>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</si>
  <si>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</si>
  <si>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</si>
  <si>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</si>
  <si>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</si>
  <si>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</si>
  <si>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</si>
  <si>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S</t>
  </si>
  <si>
    <t>S per R</t>
  </si>
  <si>
    <t>G</t>
  </si>
  <si>
    <t>G per R</t>
  </si>
  <si>
    <t>S|G Diff</t>
  </si>
  <si>
    <t>Ratio</t>
  </si>
  <si>
    <t>Y</t>
  </si>
  <si>
    <t>R</t>
  </si>
  <si>
    <t>Les Lys de France</t>
  </si>
  <si>
    <t>RR</t>
  </si>
  <si>
    <t>Prague Vixens</t>
  </si>
  <si>
    <t>vandels</t>
  </si>
  <si>
    <t>White Company (w)</t>
  </si>
  <si>
    <t>Rounds Score</t>
  </si>
  <si>
    <t>Fight</t>
  </si>
  <si>
    <t>Rounds</t>
  </si>
  <si>
    <t>Active/Grounded</t>
  </si>
  <si>
    <t>ACTIVE</t>
  </si>
  <si>
    <t>DONE?</t>
  </si>
  <si>
    <t>R1</t>
  </si>
  <si>
    <t>R2</t>
  </si>
  <si>
    <t>R3</t>
  </si>
  <si>
    <t>R4</t>
  </si>
  <si>
    <t>R5</t>
  </si>
  <si>
    <t>A</t>
  </si>
  <si>
    <t/>
  </si>
  <si>
    <t>Description</t>
  </si>
  <si>
    <t>Match#</t>
  </si>
  <si>
    <t>Bracket</t>
  </si>
  <si>
    <t>Q-Finals</t>
  </si>
  <si>
    <t>Semifinals</t>
  </si>
  <si>
    <t>Finals</t>
  </si>
  <si>
    <t>Winner Pool C</t>
  </si>
  <si>
    <t>Second Pool D</t>
  </si>
  <si>
    <t>Winner of QF 1</t>
  </si>
  <si>
    <t xml:space="preserve"> Winner of QF 2</t>
  </si>
  <si>
    <t>Winner of QF 3</t>
  </si>
  <si>
    <t xml:space="preserve"> Winner of QF 4</t>
  </si>
  <si>
    <t>Winner of SF 1</t>
  </si>
  <si>
    <t>Winner of SF 2</t>
  </si>
  <si>
    <t>Winner Pool A</t>
  </si>
  <si>
    <t>Second Pool B</t>
  </si>
  <si>
    <t>Winner Pool B</t>
  </si>
  <si>
    <t>Second Pool A</t>
  </si>
  <si>
    <t>Loser of SF 5</t>
  </si>
  <si>
    <t>Loser of SF 6</t>
  </si>
  <si>
    <t>LOGO</t>
  </si>
  <si>
    <t>Name</t>
  </si>
  <si>
    <t>Rounds won: 0</t>
  </si>
  <si>
    <t>Rounds Won: 2</t>
  </si>
  <si>
    <t>Rounds won</t>
  </si>
  <si>
    <t>Rounds Draw: 0</t>
  </si>
  <si>
    <t>Rounds Draw</t>
  </si>
  <si>
    <t>Rounds Lost: 1</t>
  </si>
  <si>
    <t>Rounds Lost: 0</t>
  </si>
  <si>
    <t>Rounds lost</t>
  </si>
  <si>
    <t>Standing: 0</t>
  </si>
  <si>
    <t>Standing: 19</t>
  </si>
  <si>
    <t>Standing total</t>
  </si>
  <si>
    <t>Grounded: -9</t>
  </si>
  <si>
    <t>Grounded: 10</t>
  </si>
  <si>
    <t>Grounded total</t>
  </si>
  <si>
    <t>Next Teams/competitor</t>
  </si>
  <si>
    <t>Set total match in the orange box                 ( A9 = Match / total matches)</t>
  </si>
  <si>
    <t>1/</t>
  </si>
  <si>
    <t>Round counter</t>
  </si>
  <si>
    <t>Standing|Grounded: -0.93</t>
  </si>
  <si>
    <t>Standing|Grounded: 1.03</t>
  </si>
  <si>
    <t>Standing vs grounded per round</t>
  </si>
  <si>
    <t>Standing per round: 0.0</t>
  </si>
  <si>
    <t>Standing per round: 3.2</t>
  </si>
  <si>
    <t>Standing per round</t>
  </si>
  <si>
    <t>Win rate per round: 0.0%</t>
  </si>
  <si>
    <t>Win rate per round: 33.3%</t>
  </si>
  <si>
    <t>Win rate per round</t>
  </si>
  <si>
    <t>Matches won: 0</t>
  </si>
  <si>
    <t>Matches won: 1</t>
  </si>
  <si>
    <t>Matches won</t>
  </si>
  <si>
    <t>Matches lost: 3</t>
  </si>
  <si>
    <t>Matches lost: 2</t>
  </si>
  <si>
    <t>Matches lost</t>
  </si>
  <si>
    <t xml:space="preserve">PUT TEAMS / COMPETITORS BELOW </t>
  </si>
  <si>
    <t>Compeitor or team name</t>
  </si>
  <si>
    <t>Team logo</t>
  </si>
  <si>
    <t>Pools ranking</t>
  </si>
  <si>
    <t>Round Robin 12v12</t>
  </si>
  <si>
    <t>Pool B</t>
  </si>
  <si>
    <t>Pool C</t>
  </si>
  <si>
    <t>Pool D</t>
  </si>
  <si>
    <t>1: Les Lys de France</t>
  </si>
  <si>
    <t>2: White Company (w)</t>
  </si>
  <si>
    <t>3: vandels</t>
  </si>
  <si>
    <t>4: Prague Vixens</t>
  </si>
  <si>
    <t>Q-Finals (results)</t>
  </si>
  <si>
    <t>Semi-Finals (results)</t>
  </si>
  <si>
    <t>Results-Finals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</si>
</sst>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d/m"/>
    <numFmt numFmtId="166" formatCode="#,##0.0"/>
  </numFmts>
  <fonts count="28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sz val="11.0"/>
      <color rgb="FFFFFFFF"/>
      <name val="Calibri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  <font>
      <b/>
      <color theme="1"/>
      <name val="Arial"/>
    </font>
    <font>
      <b/>
      <sz val="10.0"/>
      <color theme="1"/>
      <name val="Arial"/>
    </font>
    <font>
      <color theme="1"/>
      <name val="Arial"/>
    </font>
    <font>
      <b/>
      <sz val="11.0"/>
      <color theme="1"/>
      <name val="Cambria"/>
    </font>
    <font>
      <sz val="11.0"/>
      <color theme="1"/>
      <name val="Cambria"/>
    </font>
    <font>
      <sz val="21.0"/>
      <color theme="1"/>
      <name val="Impact"/>
    </font>
    <font>
      <sz val="60.0"/>
      <color theme="1"/>
      <name val="Impact"/>
    </font>
    <font>
      <sz val="55.0"/>
      <color theme="1"/>
      <name val="Impact"/>
    </font>
    <font>
      <sz val="15.0"/>
      <color theme="1"/>
      <name val="Impact"/>
    </font>
    <font>
      <b/>
      <sz val="23.0"/>
      <color theme="1"/>
      <name val="Impact"/>
    </font>
    <font>
      <sz val="11.0"/>
      <color theme="1"/>
      <name val="Impact"/>
    </font>
    <font>
      <sz val="17.0"/>
      <color theme="1"/>
      <name val="Impact"/>
    </font>
    <font>
      <b/>
      <color theme="1"/>
      <name val="Calibri"/>
      <scheme val="minor"/>
    </font>
    <font>
      <sz val="20.0"/>
      <color theme="1"/>
      <name val="Calibri"/>
      <scheme val="minor"/>
    </font>
    <font>
      <b/>
      <sz val="20.0"/>
      <color rgb="FFFFFFFF"/>
      <name val="Calibri"/>
      <scheme val="minor"/>
    </font>
    <font>
      <sz val="20.0"/>
      <color theme="1"/>
      <name val="Impact"/>
    </font>
    <font>
      <sz val="26.0"/>
      <color rgb="FF000000"/>
      <name val="Impact"/>
    </font>
    <font>
      <sz val="26.0"/>
      <color theme="1"/>
      <name val="Impact"/>
    </font>
    <font>
      <sz val="26.0"/>
      <color theme="1"/>
      <name val="Calibri"/>
      <scheme val="minor"/>
    </font>
  </fonts>
  <fills count="18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9D2E9"/>
        <bgColor rgb="FFD9D2E9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8989EB"/>
        <bgColor rgb="FF8989EB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63D297"/>
        <bgColor rgb="FF63D297"/>
      </patternFill>
    </fill>
    <fill>
      <patternFill patternType="solid">
        <fgColor rgb="FFE7F9EF"/>
        <bgColor rgb="FFE7F9EF"/>
      </patternFill>
    </fill>
    <fill>
      <patternFill patternType="solid">
        <fgColor rgb="FFF7CB4D"/>
        <bgColor rgb="FFF7CB4D"/>
      </patternFill>
    </fill>
    <fill>
      <patternFill patternType="solid">
        <fgColor rgb="FFD9DADB"/>
        <bgColor rgb="FFD9DADB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000000"/>
        <bgColor rgb="FF000000"/>
      </patternFill>
    </fill>
  </fills>
  <borders count="34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ck">
        <color rgb="FF000000"/>
      </left>
      <right style="thick">
        <color rgb="FF000000"/>
      </right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</border>
    <border>
      <left style="medium">
        <color rgb="FFFF0000"/>
      </left>
      <right style="medium">
        <color rgb="FFFF0000"/>
      </right>
    </border>
    <border>
      <left style="medium">
        <color rgb="FFFF0000"/>
      </left>
      <right style="medium">
        <color rgb="FFFF0000"/>
      </right>
      <bottom style="medium">
        <color rgb="FFFF0000"/>
      </bottom>
    </border>
    <border>
      <left style="medium">
        <color rgb="FFFF0000"/>
      </left>
      <top style="medium">
        <color rgb="FFFF0000"/>
      </top>
      <bottom style="medium">
        <color rgb="FFFF0000"/>
      </bottom>
    </border>
    <border>
      <top style="medium">
        <color rgb="FFFF0000"/>
      </top>
      <bottom style="medium">
        <color rgb="FFFF0000"/>
      </bottom>
    </border>
    <border>
      <right style="medium">
        <color rgb="FFFF0000"/>
      </right>
      <top style="medium">
        <color rgb="FFFF0000"/>
      </top>
      <bottom style="medium">
        <color rgb="FFFF0000"/>
      </bottom>
    </border>
    <border>
      <left style="medium">
        <color rgb="FFFF0000"/>
      </left>
      <right style="thick">
        <color rgb="FFFF0000"/>
      </right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thick">
        <color rgb="FF00FF00"/>
      </left>
      <right style="thick">
        <color rgb="FFFF0000"/>
      </right>
      <top style="thick">
        <color rgb="FF00FF00"/>
      </top>
      <bottom style="thick">
        <color rgb="FF00FF00"/>
      </bottom>
    </border>
    <border>
      <right style="thick">
        <color rgb="FF00FF00"/>
      </right>
      <top style="thick">
        <color rgb="FF00FF00"/>
      </top>
      <bottom style="thick">
        <color rgb="FF00FF00"/>
      </bottom>
    </border>
    <border>
      <left style="thick">
        <color rgb="FF00FF00"/>
      </left>
      <right style="thick">
        <color rgb="FF00FF00"/>
      </right>
      <top style="thick">
        <color rgb="FF00FF00"/>
      </top>
    </border>
    <border>
      <left style="thick">
        <color rgb="FF00FF00"/>
      </left>
      <top style="thick">
        <color rgb="FF00FF00"/>
      </top>
      <bottom style="thick">
        <color rgb="FF00FF00"/>
      </bottom>
    </border>
    <border>
      <top style="thick">
        <color rgb="FF00FF00"/>
      </top>
      <bottom style="thick">
        <color rgb="FF00FF00"/>
      </bottom>
    </border>
    <border>
      <left style="thick">
        <color rgb="FF00FF00"/>
      </left>
      <right style="thick">
        <color rgb="FF00FF00"/>
      </right>
      <top style="thick">
        <color rgb="FF00FF00"/>
      </top>
      <bottom style="thick">
        <color rgb="FF00FF00"/>
      </bottom>
    </border>
    <border>
      <left style="thick">
        <color rgb="FF00FF00"/>
      </left>
      <right style="thick">
        <color rgb="FF00FF00"/>
      </right>
    </border>
    <border>
      <left style="thick">
        <color rgb="FF00FF00"/>
      </left>
      <right style="thick">
        <color rgb="FF00FF00"/>
      </right>
      <bottom style="thick">
        <color rgb="FF00FF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</border>
    <border>
      <left style="thin">
        <color rgb="FFFF0000"/>
      </left>
      <right style="thin">
        <color rgb="FFFF0000"/>
      </right>
      <bottom style="thin">
        <color rgb="FFFF00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1" fillId="2" fontId="3" numFmtId="0" xfId="0" applyAlignment="1" applyBorder="1" applyFont="1">
      <alignment horizontal="center" readingOrder="0" vertical="center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shrinkToFit="0" vertical="center" wrapText="1"/>
    </xf>
    <xf borderId="0" fillId="0" fontId="4" numFmtId="164" xfId="0" applyAlignment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3" fillId="3" fontId="6" numFmtId="0" xfId="0" applyAlignment="1" applyBorder="1" applyFill="1" applyFont="1">
      <alignment horizontal="center" shrinkToFit="0" vertical="center" wrapText="1"/>
    </xf>
    <xf borderId="3" fillId="4" fontId="6" numFmtId="0" xfId="0" applyAlignment="1" applyBorder="1" applyFill="1" applyFont="1">
      <alignment horizontal="center" shrinkToFit="0" vertical="center" wrapText="1"/>
    </xf>
    <xf borderId="4" fillId="5" fontId="7" numFmtId="0" xfId="0" applyAlignment="1" applyBorder="1" applyFill="1" applyFont="1">
      <alignment horizontal="center" readingOrder="0" vertical="center"/>
    </xf>
    <xf borderId="4" fillId="5" fontId="7" numFmtId="0" xfId="0" applyAlignment="1" applyBorder="1" applyFont="1">
      <alignment horizontal="center" vertical="center"/>
    </xf>
    <xf borderId="4" fillId="5" fontId="7" numFmtId="10" xfId="0" applyAlignment="1" applyBorder="1" applyFont="1" applyNumberFormat="1">
      <alignment horizontal="center" vertical="center"/>
    </xf>
    <xf borderId="4" fillId="5" fontId="7" numFmtId="2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0" fontId="7" numFmtId="0" xfId="0" applyAlignment="1" applyFont="1">
      <alignment horizontal="center" vertical="center"/>
    </xf>
    <xf borderId="0" fillId="0" fontId="7" numFmtId="10" xfId="0" applyAlignment="1" applyFont="1" applyNumberFormat="1">
      <alignment horizontal="center" vertical="center"/>
    </xf>
    <xf borderId="0" fillId="0" fontId="7" numFmtId="2" xfId="0" applyAlignment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5" fillId="6" fontId="9" numFmtId="0" xfId="0" applyAlignment="1" applyBorder="1" applyFill="1" applyFont="1">
      <alignment horizontal="center"/>
    </xf>
    <xf borderId="6" fillId="7" fontId="10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3" fillId="3" fontId="4" numFmtId="0" xfId="0" applyAlignment="1" applyBorder="1" applyFont="1">
      <alignment horizontal="center" vertical="center"/>
    </xf>
    <xf borderId="3" fillId="4" fontId="4" numFmtId="0" xfId="0" applyAlignment="1" applyBorder="1" applyFont="1">
      <alignment horizontal="center" vertical="center"/>
    </xf>
    <xf borderId="7" fillId="0" fontId="2" numFmtId="0" xfId="0" applyBorder="1" applyFont="1"/>
    <xf borderId="8" fillId="7" fontId="10" numFmtId="0" xfId="0" applyAlignment="1" applyBorder="1" applyFont="1">
      <alignment horizontal="center" readingOrder="0" vertical="center"/>
    </xf>
    <xf borderId="9" fillId="8" fontId="4" numFmtId="0" xfId="0" applyAlignment="1" applyBorder="1" applyFill="1" applyFont="1">
      <alignment horizontal="center" shrinkToFit="0" vertical="center" wrapText="1"/>
    </xf>
    <xf borderId="10" fillId="8" fontId="7" numFmtId="0" xfId="0" applyAlignment="1" applyBorder="1" applyFont="1">
      <alignment horizontal="center" readingOrder="0" shrinkToFit="0" vertical="center" wrapText="1"/>
    </xf>
    <xf borderId="10" fillId="8" fontId="7" numFmtId="0" xfId="0" applyAlignment="1" applyBorder="1" applyFont="1">
      <alignment horizontal="center" shrinkToFit="0" vertical="center" wrapText="1"/>
    </xf>
    <xf borderId="10" fillId="8" fontId="7" numFmtId="0" xfId="0" applyAlignment="1" applyBorder="1" applyFont="1">
      <alignment horizontal="left" readingOrder="0" vertical="center"/>
    </xf>
    <xf borderId="11" fillId="8" fontId="11" numFmtId="0" xfId="0" applyAlignment="1" applyBorder="1" applyFont="1">
      <alignment horizontal="center" readingOrder="0"/>
    </xf>
    <xf borderId="0" fillId="9" fontId="7" numFmtId="0" xfId="0" applyAlignment="1" applyFill="1" applyFont="1">
      <alignment horizontal="center" readingOrder="0" shrinkToFit="0" vertical="center" wrapText="1"/>
    </xf>
    <xf borderId="12" fillId="9" fontId="2" numFmtId="0" xfId="0" applyBorder="1" applyFont="1"/>
    <xf borderId="10" fillId="9" fontId="7" numFmtId="0" xfId="0" applyAlignment="1" applyBorder="1" applyFont="1">
      <alignment horizontal="center" readingOrder="0" shrinkToFit="0" vertical="center" wrapText="1"/>
    </xf>
    <xf borderId="10" fillId="9" fontId="7" numFmtId="0" xfId="0" applyAlignment="1" applyBorder="1" applyFont="1">
      <alignment horizontal="center" shrinkToFit="0" vertical="center" wrapText="1"/>
    </xf>
    <xf borderId="10" fillId="9" fontId="7" numFmtId="0" xfId="0" applyAlignment="1" applyBorder="1" applyFont="1">
      <alignment horizontal="left" readingOrder="0" vertical="center"/>
    </xf>
    <xf borderId="7" fillId="9" fontId="2" numFmtId="0" xfId="0" applyBorder="1" applyFont="1"/>
    <xf borderId="9" fillId="10" fontId="4" numFmtId="0" xfId="0" applyAlignment="1" applyBorder="1" applyFill="1" applyFont="1">
      <alignment horizontal="center" shrinkToFit="0" vertical="center" wrapText="1"/>
    </xf>
    <xf borderId="10" fillId="10" fontId="7" numFmtId="0" xfId="0" applyAlignment="1" applyBorder="1" applyFont="1">
      <alignment horizontal="center" readingOrder="0" shrinkToFit="0" vertical="center" wrapText="1"/>
    </xf>
    <xf borderId="10" fillId="10" fontId="7" numFmtId="0" xfId="0" applyAlignment="1" applyBorder="1" applyFont="1">
      <alignment horizontal="center" shrinkToFit="0" vertical="center" wrapText="1"/>
    </xf>
    <xf borderId="10" fillId="10" fontId="7" numFmtId="0" xfId="0" applyAlignment="1" applyBorder="1" applyFont="1">
      <alignment horizontal="left" vertical="center"/>
    </xf>
    <xf borderId="11" fillId="10" fontId="11" numFmtId="0" xfId="0" applyAlignment="1" applyBorder="1" applyFont="1">
      <alignment horizontal="center" readingOrder="0"/>
    </xf>
    <xf borderId="10" fillId="9" fontId="7" numFmtId="0" xfId="0" applyAlignment="1" applyBorder="1" applyFont="1">
      <alignment horizontal="left" vertical="center"/>
    </xf>
    <xf borderId="9" fillId="10" fontId="4" numFmtId="0" xfId="0" applyAlignment="1" applyBorder="1" applyFont="1">
      <alignment horizontal="center" readingOrder="0" shrinkToFit="0" vertical="center" wrapText="1"/>
    </xf>
    <xf borderId="0" fillId="9" fontId="7" numFmtId="0" xfId="0" applyAlignment="1" applyFont="1">
      <alignment horizontal="center" shrinkToFit="0" vertical="center" wrapText="1"/>
    </xf>
    <xf borderId="11" fillId="6" fontId="9" numFmtId="0" xfId="0" applyAlignment="1" applyBorder="1" applyFont="1">
      <alignment horizontal="center"/>
    </xf>
    <xf borderId="9" fillId="11" fontId="4" numFmtId="0" xfId="0" applyAlignment="1" applyBorder="1" applyFill="1" applyFont="1">
      <alignment horizontal="center" readingOrder="0" shrinkToFit="0" vertical="center" wrapText="1"/>
    </xf>
    <xf borderId="10" fillId="11" fontId="7" numFmtId="0" xfId="0" applyAlignment="1" applyBorder="1" applyFont="1">
      <alignment horizontal="center" readingOrder="0" shrinkToFit="0" vertical="center" wrapText="1"/>
    </xf>
    <xf borderId="10" fillId="11" fontId="7" numFmtId="0" xfId="0" applyAlignment="1" applyBorder="1" applyFont="1">
      <alignment horizontal="center" shrinkToFit="0" vertical="center" wrapText="1"/>
    </xf>
    <xf borderId="13" fillId="11" fontId="7" numFmtId="0" xfId="0" applyAlignment="1" applyBorder="1" applyFont="1">
      <alignment horizontal="left" vertical="center"/>
    </xf>
    <xf borderId="11" fillId="11" fontId="11" numFmtId="0" xfId="0" applyAlignment="1" applyBorder="1" applyFont="1">
      <alignment horizontal="center" readingOrder="0"/>
    </xf>
    <xf borderId="0" fillId="11" fontId="7" numFmtId="0" xfId="0" applyAlignment="1" applyFont="1">
      <alignment horizontal="center" shrinkToFit="0" vertical="center" wrapText="1"/>
    </xf>
    <xf borderId="13" fillId="9" fontId="7" numFmtId="0" xfId="0" applyAlignment="1" applyBorder="1" applyFont="1">
      <alignment horizontal="left" vertical="center"/>
    </xf>
    <xf borderId="9" fillId="12" fontId="4" numFmtId="0" xfId="0" applyAlignment="1" applyBorder="1" applyFill="1" applyFont="1">
      <alignment horizontal="center" readingOrder="0" shrinkToFit="0" vertical="center" wrapText="1"/>
    </xf>
    <xf borderId="10" fillId="12" fontId="7" numFmtId="0" xfId="0" applyAlignment="1" applyBorder="1" applyFont="1">
      <alignment horizontal="center" readingOrder="0" shrinkToFit="0" vertical="center" wrapText="1"/>
    </xf>
    <xf borderId="10" fillId="12" fontId="7" numFmtId="0" xfId="0" applyAlignment="1" applyBorder="1" applyFont="1">
      <alignment horizontal="center" shrinkToFit="0" vertical="center" wrapText="1"/>
    </xf>
    <xf borderId="13" fillId="12" fontId="7" numFmtId="0" xfId="0" applyAlignment="1" applyBorder="1" applyFont="1">
      <alignment horizontal="left" vertical="center"/>
    </xf>
    <xf borderId="11" fillId="12" fontId="11" numFmtId="0" xfId="0" applyAlignment="1" applyBorder="1" applyFont="1">
      <alignment horizontal="center" readingOrder="0"/>
    </xf>
    <xf borderId="0" fillId="12" fontId="7" numFmtId="0" xfId="0" applyAlignment="1" applyFont="1">
      <alignment horizontal="center" shrinkToFit="0" vertical="center" wrapText="1"/>
    </xf>
    <xf borderId="10" fillId="12" fontId="4" numFmtId="0" xfId="0" applyAlignment="1" applyBorder="1" applyFont="1">
      <alignment horizontal="center" readingOrder="0" shrinkToFit="0" vertical="center" wrapText="1"/>
    </xf>
    <xf borderId="10" fillId="12" fontId="7" numFmtId="0" xfId="0" applyAlignment="1" applyBorder="1" applyFont="1">
      <alignment horizontal="center" readingOrder="0" shrinkToFit="0" vertical="center" wrapText="1"/>
    </xf>
    <xf borderId="11" fillId="0" fontId="11" numFmtId="0" xfId="0" applyAlignment="1" applyBorder="1" applyFont="1">
      <alignment horizontal="center" readingOrder="0"/>
    </xf>
    <xf borderId="0" fillId="0" fontId="7" numFmtId="0" xfId="0" applyAlignment="1" applyFont="1">
      <alignment horizontal="center" shrinkToFit="0" vertical="center" wrapText="1"/>
    </xf>
    <xf borderId="10" fillId="9" fontId="4" numFmtId="0" xfId="0" applyAlignment="1" applyBorder="1" applyFont="1">
      <alignment horizontal="center" readingOrder="0" shrinkToFit="0" vertical="center" wrapText="1"/>
    </xf>
    <xf borderId="10" fillId="9" fontId="7" numFmtId="0" xfId="0" applyAlignment="1" applyBorder="1" applyFont="1">
      <alignment horizontal="center" readingOrder="0" shrinkToFit="0" vertical="center" wrapText="1"/>
    </xf>
    <xf borderId="9" fillId="8" fontId="4" numFmtId="0" xfId="0" applyAlignment="1" applyBorder="1" applyFont="1">
      <alignment horizontal="center" readingOrder="0" shrinkToFit="0" vertical="center" wrapText="1"/>
    </xf>
    <xf borderId="13" fillId="8" fontId="7" numFmtId="0" xfId="0" applyAlignment="1" applyBorder="1" applyFont="1">
      <alignment horizontal="left" vertical="center"/>
    </xf>
    <xf borderId="0" fillId="8" fontId="7" numFmtId="0" xfId="0" applyAlignment="1" applyFont="1">
      <alignment horizontal="center" shrinkToFit="0" vertical="center" wrapText="1"/>
    </xf>
    <xf borderId="13" fillId="10" fontId="7" numFmtId="0" xfId="0" applyAlignment="1" applyBorder="1" applyFont="1">
      <alignment horizontal="left" vertical="center"/>
    </xf>
    <xf borderId="0" fillId="10" fontId="7" numFmtId="0" xfId="0" applyAlignment="1" applyFont="1">
      <alignment horizontal="center" shrinkToFit="0" vertical="center" wrapText="1"/>
    </xf>
    <xf borderId="9" fillId="13" fontId="4" numFmtId="0" xfId="0" applyAlignment="1" applyBorder="1" applyFill="1" applyFont="1">
      <alignment horizontal="center" readingOrder="0" shrinkToFit="0" vertical="center" wrapText="1"/>
    </xf>
    <xf borderId="10" fillId="13" fontId="7" numFmtId="0" xfId="0" applyAlignment="1" applyBorder="1" applyFont="1">
      <alignment horizontal="center" readingOrder="0" shrinkToFit="0" vertical="center" wrapText="1"/>
    </xf>
    <xf borderId="10" fillId="13" fontId="7" numFmtId="0" xfId="0" applyAlignment="1" applyBorder="1" applyFont="1">
      <alignment horizontal="center" shrinkToFit="0" vertical="center" wrapText="1"/>
    </xf>
    <xf borderId="13" fillId="13" fontId="7" numFmtId="0" xfId="0" applyAlignment="1" applyBorder="1" applyFont="1">
      <alignment horizontal="left" vertical="center"/>
    </xf>
    <xf borderId="11" fillId="13" fontId="11" numFmtId="0" xfId="0" applyAlignment="1" applyBorder="1" applyFont="1">
      <alignment horizontal="center" readingOrder="0"/>
    </xf>
    <xf borderId="0" fillId="13" fontId="7" numFmtId="0" xfId="0" applyAlignment="1" applyFont="1">
      <alignment horizontal="center" shrinkToFit="0" vertical="center" wrapText="1"/>
    </xf>
    <xf borderId="9" fillId="9" fontId="4" numFmtId="0" xfId="0" applyAlignment="1" applyBorder="1" applyFont="1">
      <alignment horizontal="center" shrinkToFit="0" vertical="center" wrapText="1"/>
    </xf>
    <xf borderId="10" fillId="14" fontId="7" numFmtId="0" xfId="0" applyAlignment="1" applyBorder="1" applyFill="1" applyFont="1">
      <alignment horizontal="center" readingOrder="0" shrinkToFit="0" vertical="center" wrapText="1"/>
    </xf>
    <xf borderId="10" fillId="14" fontId="7" numFmtId="0" xfId="0" applyAlignment="1" applyBorder="1" applyFont="1">
      <alignment horizontal="center" shrinkToFit="0" vertical="center" wrapText="1"/>
    </xf>
    <xf borderId="10" fillId="14" fontId="7" numFmtId="0" xfId="0" applyAlignment="1" applyBorder="1" applyFont="1">
      <alignment horizontal="center" readingOrder="0" shrinkToFit="0" vertical="center" wrapText="1"/>
    </xf>
    <xf borderId="13" fillId="14" fontId="7" numFmtId="0" xfId="0" applyAlignment="1" applyBorder="1" applyFont="1">
      <alignment horizontal="left" vertical="center"/>
    </xf>
    <xf borderId="11" fillId="0" fontId="11" numFmtId="0" xfId="0" applyAlignment="1" applyBorder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12" fillId="0" fontId="2" numFmtId="0" xfId="0" applyBorder="1" applyFont="1"/>
    <xf borderId="10" fillId="9" fontId="4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horizontal="center" vertical="center"/>
    </xf>
    <xf borderId="10" fillId="11" fontId="7" numFmtId="0" xfId="0" applyAlignment="1" applyBorder="1" applyFont="1">
      <alignment horizontal="center" vertical="center"/>
    </xf>
    <xf borderId="10" fillId="9" fontId="7" numFmtId="0" xfId="0" applyAlignment="1" applyBorder="1" applyFont="1">
      <alignment horizontal="center" vertical="center"/>
    </xf>
    <xf borderId="10" fillId="12" fontId="7" numFmtId="0" xfId="0" applyAlignment="1" applyBorder="1" applyFont="1">
      <alignment horizontal="center" vertical="center"/>
    </xf>
    <xf borderId="10" fillId="8" fontId="7" numFmtId="0" xfId="0" applyAlignment="1" applyBorder="1" applyFont="1">
      <alignment horizontal="center" vertical="center"/>
    </xf>
    <xf borderId="10" fillId="10" fontId="7" numFmtId="0" xfId="0" applyAlignment="1" applyBorder="1" applyFont="1">
      <alignment horizontal="center" vertical="center"/>
    </xf>
    <xf borderId="10" fillId="13" fontId="7" numFmtId="0" xfId="0" applyAlignment="1" applyBorder="1" applyFont="1">
      <alignment horizontal="center" vertical="center"/>
    </xf>
    <xf borderId="10" fillId="14" fontId="7" numFmtId="0" xfId="0" applyAlignment="1" applyBorder="1" applyFont="1">
      <alignment horizontal="center" vertical="center"/>
    </xf>
    <xf borderId="9" fillId="15" fontId="12" numFmtId="0" xfId="0" applyAlignment="1" applyBorder="1" applyFill="1" applyFont="1">
      <alignment horizontal="center" readingOrder="0" shrinkToFit="0" vertical="center" wrapText="1"/>
    </xf>
    <xf borderId="10" fillId="15" fontId="13" numFmtId="0" xfId="0" applyAlignment="1" applyBorder="1" applyFont="1">
      <alignment horizontal="center" shrinkToFit="0" vertical="center" wrapText="1"/>
    </xf>
    <xf borderId="10" fillId="15" fontId="8" numFmtId="0" xfId="0" applyAlignment="1" applyBorder="1" applyFont="1">
      <alignment horizontal="center" vertical="center"/>
    </xf>
    <xf borderId="10" fillId="15" fontId="13" numFmtId="0" xfId="0" applyAlignment="1" applyBorder="1" applyFont="1">
      <alignment horizontal="center" shrinkToFit="0" vertical="center" wrapText="1"/>
    </xf>
    <xf borderId="10" fillId="9" fontId="13" numFmtId="0" xfId="0" applyAlignment="1" applyBorder="1" applyFont="1">
      <alignment horizontal="center" shrinkToFit="0" vertical="center" wrapText="1"/>
    </xf>
    <xf borderId="10" fillId="9" fontId="8" numFmtId="0" xfId="0" applyAlignment="1" applyBorder="1" applyFont="1">
      <alignment horizontal="center" vertical="center"/>
    </xf>
    <xf borderId="10" fillId="9" fontId="13" numFmtId="0" xfId="0" applyAlignment="1" applyBorder="1" applyFont="1">
      <alignment horizontal="center" shrinkToFit="0" vertical="center" wrapText="1"/>
    </xf>
    <xf borderId="14" fillId="16" fontId="8" numFmtId="0" xfId="0" applyBorder="1" applyFill="1" applyFont="1"/>
    <xf borderId="0" fillId="16" fontId="11" numFmtId="0" xfId="0" applyAlignment="1" applyFont="1">
      <alignment horizontal="center" vertical="center"/>
    </xf>
    <xf borderId="14" fillId="16" fontId="8" numFmtId="0" xfId="0" applyBorder="1" applyFont="1"/>
    <xf borderId="15" fillId="9" fontId="14" numFmtId="0" xfId="0" applyAlignment="1" applyBorder="1" applyFont="1">
      <alignment horizontal="center"/>
    </xf>
    <xf borderId="15" fillId="0" fontId="8" numFmtId="0" xfId="0" applyAlignment="1" applyBorder="1" applyFont="1">
      <alignment vertical="bottom"/>
    </xf>
    <xf borderId="16" fillId="0" fontId="2" numFmtId="0" xfId="0" applyBorder="1" applyFont="1"/>
    <xf borderId="15" fillId="16" fontId="15" numFmtId="0" xfId="0" applyAlignment="1" applyBorder="1" applyFont="1">
      <alignment horizontal="center" readingOrder="0" vertical="center"/>
    </xf>
    <xf borderId="15" fillId="0" fontId="14" numFmtId="0" xfId="0" applyAlignment="1" applyBorder="1" applyFont="1">
      <alignment horizontal="center"/>
    </xf>
    <xf borderId="15" fillId="16" fontId="16" numFmtId="3" xfId="0" applyAlignment="1" applyBorder="1" applyFont="1" applyNumberFormat="1">
      <alignment horizontal="left" readingOrder="0" vertical="center"/>
    </xf>
    <xf borderId="15" fillId="16" fontId="16" numFmtId="3" xfId="0" applyAlignment="1" applyBorder="1" applyFont="1" applyNumberFormat="1">
      <alignment horizontal="right" readingOrder="0" vertical="center"/>
    </xf>
    <xf borderId="15" fillId="16" fontId="16" numFmtId="3" xfId="0" applyAlignment="1" applyBorder="1" applyFont="1" applyNumberFormat="1">
      <alignment readingOrder="0" vertical="center"/>
    </xf>
    <xf borderId="15" fillId="16" fontId="8" numFmtId="0" xfId="0" applyAlignment="1" applyBorder="1" applyFont="1">
      <alignment vertical="bottom"/>
    </xf>
    <xf borderId="15" fillId="16" fontId="16" numFmtId="0" xfId="0" applyAlignment="1" applyBorder="1" applyFont="1">
      <alignment readingOrder="0" vertical="center"/>
    </xf>
    <xf borderId="15" fillId="16" fontId="16" numFmtId="0" xfId="0" applyAlignment="1" applyBorder="1" applyFont="1">
      <alignment horizontal="right" readingOrder="0" vertical="center"/>
    </xf>
    <xf borderId="14" fillId="16" fontId="8" numFmtId="0" xfId="0" applyAlignment="1" applyBorder="1" applyFont="1">
      <alignment vertical="bottom"/>
    </xf>
    <xf borderId="15" fillId="0" fontId="14" numFmtId="0" xfId="0" applyAlignment="1" applyBorder="1" applyFont="1">
      <alignment horizontal="center" shrinkToFit="0" wrapText="1"/>
    </xf>
    <xf borderId="17" fillId="0" fontId="2" numFmtId="0" xfId="0" applyBorder="1" applyFont="1"/>
    <xf borderId="15" fillId="16" fontId="16" numFmtId="165" xfId="0" applyAlignment="1" applyBorder="1" applyFont="1" applyNumberFormat="1">
      <alignment horizontal="left" readingOrder="0" vertical="center"/>
    </xf>
    <xf borderId="15" fillId="7" fontId="16" numFmtId="0" xfId="0" applyAlignment="1" applyBorder="1" applyFont="1">
      <alignment horizontal="center" readingOrder="0" vertical="center"/>
    </xf>
    <xf borderId="15" fillId="0" fontId="17" numFmtId="0" xfId="0" applyAlignment="1" applyBorder="1" applyFont="1">
      <alignment horizontal="center" shrinkToFit="0" vertical="bottom" wrapText="1"/>
    </xf>
    <xf borderId="18" fillId="0" fontId="8" numFmtId="0" xfId="0" applyAlignment="1" applyBorder="1" applyFont="1">
      <alignment vertical="bottom"/>
    </xf>
    <xf borderId="19" fillId="0" fontId="2" numFmtId="0" xfId="0" applyBorder="1" applyFont="1"/>
    <xf borderId="20" fillId="0" fontId="2" numFmtId="0" xfId="0" applyBorder="1" applyFont="1"/>
    <xf borderId="15" fillId="0" fontId="18" numFmtId="0" xfId="0" applyAlignment="1" applyBorder="1" applyFont="1">
      <alignment horizontal="center" vertical="bottom"/>
    </xf>
    <xf borderId="18" fillId="0" fontId="8" numFmtId="0" xfId="0" applyAlignment="1" applyBorder="1" applyFont="1">
      <alignment vertical="bottom"/>
    </xf>
    <xf borderId="21" fillId="16" fontId="16" numFmtId="0" xfId="0" applyAlignment="1" applyBorder="1" applyFont="1">
      <alignment horizontal="left" readingOrder="0" vertical="center"/>
    </xf>
    <xf borderId="22" fillId="16" fontId="19" numFmtId="0" xfId="0" applyAlignment="1" applyBorder="1" applyFont="1">
      <alignment horizontal="center" readingOrder="0" vertical="center"/>
    </xf>
    <xf borderId="15" fillId="0" fontId="20" numFmtId="0" xfId="0" applyAlignment="1" applyBorder="1" applyFont="1">
      <alignment horizontal="center" shrinkToFit="0" vertical="bottom" wrapText="1"/>
    </xf>
    <xf borderId="15" fillId="0" fontId="8" numFmtId="0" xfId="0" applyAlignment="1" applyBorder="1" applyFont="1">
      <alignment vertical="bottom"/>
    </xf>
    <xf borderId="23" fillId="16" fontId="16" numFmtId="166" xfId="0" applyAlignment="1" applyBorder="1" applyFont="1" applyNumberFormat="1">
      <alignment readingOrder="0" vertical="center"/>
    </xf>
    <xf borderId="24" fillId="16" fontId="16" numFmtId="0" xfId="0" applyAlignment="1" applyBorder="1" applyFont="1">
      <alignment horizontal="right" readingOrder="0" vertical="center"/>
    </xf>
    <xf borderId="23" fillId="16" fontId="16" numFmtId="4" xfId="0" applyAlignment="1" applyBorder="1" applyFont="1" applyNumberFormat="1">
      <alignment readingOrder="0" vertical="center"/>
    </xf>
    <xf borderId="23" fillId="16" fontId="16" numFmtId="0" xfId="0" applyAlignment="1" applyBorder="1" applyFont="1">
      <alignment readingOrder="0" vertical="center"/>
    </xf>
    <xf borderId="0" fillId="7" fontId="9" numFmtId="0" xfId="0" applyAlignment="1" applyFont="1">
      <alignment horizontal="left" readingOrder="0" vertical="bottom"/>
    </xf>
    <xf borderId="0" fillId="0" fontId="21" numFmtId="0" xfId="0" applyFont="1"/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horizontal="center" readingOrder="0" vertical="bottom"/>
    </xf>
    <xf borderId="0" fillId="0" fontId="9" numFmtId="0" xfId="0" applyAlignment="1" applyFont="1">
      <alignment vertical="bottom"/>
    </xf>
    <xf borderId="0" fillId="0" fontId="11" numFmtId="0" xfId="0" applyAlignment="1" applyFont="1">
      <alignment horizontal="right" readingOrder="0" vertical="bottom"/>
    </xf>
    <xf borderId="0" fillId="0" fontId="11" numFmtId="0" xfId="0" applyAlignment="1" applyFont="1">
      <alignment horizontal="left" readingOrder="0" vertical="bottom"/>
    </xf>
    <xf borderId="0" fillId="16" fontId="11" numFmtId="0" xfId="0" applyAlignment="1" applyFont="1">
      <alignment horizontal="center" readingOrder="0" vertical="bottom"/>
    </xf>
    <xf borderId="0" fillId="0" fontId="11" numFmtId="0" xfId="0" applyAlignment="1" applyFont="1">
      <alignment vertical="bottom"/>
    </xf>
    <xf borderId="0" fillId="16" fontId="11" numFmtId="0" xfId="0" applyAlignment="1" applyFont="1">
      <alignment horizontal="center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left" vertical="bottom"/>
    </xf>
    <xf borderId="0" fillId="0" fontId="11" numFmtId="0" xfId="0" applyAlignment="1" applyFont="1">
      <alignment horizontal="center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left" vertical="bottom"/>
    </xf>
    <xf borderId="25" fillId="16" fontId="22" numFmtId="0" xfId="0" applyBorder="1" applyFont="1"/>
    <xf borderId="26" fillId="17" fontId="23" numFmtId="0" xfId="0" applyAlignment="1" applyBorder="1" applyFill="1" applyFont="1">
      <alignment horizontal="center" readingOrder="0"/>
    </xf>
    <xf borderId="27" fillId="0" fontId="2" numFmtId="0" xfId="0" applyBorder="1" applyFont="1"/>
    <xf borderId="24" fillId="0" fontId="2" numFmtId="0" xfId="0" applyBorder="1" applyFont="1"/>
    <xf borderId="28" fillId="0" fontId="22" numFmtId="0" xfId="0" applyBorder="1" applyFont="1"/>
    <xf borderId="28" fillId="0" fontId="22" numFmtId="0" xfId="0" applyBorder="1" applyFont="1"/>
    <xf borderId="29" fillId="0" fontId="2" numFmtId="0" xfId="0" applyBorder="1" applyFont="1"/>
    <xf borderId="28" fillId="16" fontId="24" numFmtId="0" xfId="0" applyAlignment="1" applyBorder="1" applyFont="1">
      <alignment readingOrder="0"/>
    </xf>
    <xf borderId="28" fillId="0" fontId="22" numFmtId="0" xfId="0" applyAlignment="1" applyBorder="1" applyFont="1">
      <alignment readingOrder="0"/>
    </xf>
    <xf borderId="28" fillId="16" fontId="24" numFmtId="0" xfId="0" applyBorder="1" applyFont="1"/>
    <xf borderId="28" fillId="16" fontId="22" numFmtId="0" xfId="0" applyBorder="1" applyFont="1"/>
    <xf borderId="30" fillId="0" fontId="2" numFmtId="0" xfId="0" applyBorder="1" applyFont="1"/>
    <xf borderId="31" fillId="16" fontId="25" numFmtId="0" xfId="0" applyAlignment="1" applyBorder="1" applyFont="1">
      <alignment horizontal="center" readingOrder="0" shrinkToFit="0" vertical="center" wrapText="1"/>
    </xf>
    <xf borderId="32" fillId="16" fontId="26" numFmtId="0" xfId="0" applyAlignment="1" applyBorder="1" applyFont="1">
      <alignment horizontal="center" readingOrder="0"/>
    </xf>
    <xf borderId="33" fillId="16" fontId="26" numFmtId="0" xfId="0" applyAlignment="1" applyBorder="1" applyFont="1">
      <alignment horizontal="center" readingOrder="0"/>
    </xf>
    <xf borderId="33" fillId="16" fontId="26" numFmtId="0" xfId="0" applyAlignment="1" applyBorder="1" applyFont="1">
      <alignment horizontal="center"/>
    </xf>
    <xf borderId="33" fillId="16" fontId="27" numFmtId="0" xfId="0" applyAlignment="1" applyBorder="1" applyFont="1">
      <alignment horizontal="center" readingOrder="0"/>
    </xf>
    <xf borderId="33" fillId="16" fontId="27" numFmtId="0" xfId="0" applyAlignment="1" applyBorder="1" applyFont="1">
      <alignment horizontal="center"/>
    </xf>
    <xf borderId="33" fillId="16" fontId="27" numFmtId="0" xfId="0" applyAlignment="1" applyBorder="1" applyFont="1">
      <alignment horizontal="center"/>
    </xf>
  </cellXfs>
  <cellStyles count="1">
    <cellStyle xfId="0" name="Normal" builtinId="0"/>
  </cellStyles>
  <dxfs count="13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8989EB"/>
          <bgColor rgb="FF8989EB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CCA677"/>
          <bgColor rgb="FFCCA677"/>
        </patternFill>
      </fill>
      <border/>
    </dxf>
    <dxf>
      <font/>
      <fill>
        <patternFill patternType="solid">
          <fgColor rgb="FFF8F2EB"/>
          <bgColor rgb="FFF8F2EB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2" pivot="0" name="brackets-style">
      <tableStyleElement dxfId="3" type="firstRowStripe"/>
      <tableStyleElement dxfId="4" type="secondRowStripe"/>
    </tableStyle>
    <tableStyle count="2" pivot="0" name="brackets-style 2">
      <tableStyleElement dxfId="3" type="firstRowStripe"/>
      <tableStyleElement dxfId="4" type="secondRowStripe"/>
    </tableStyle>
    <tableStyle count="3" pivot="0" name="brackets-style 3">
      <tableStyleElement dxfId="5" type="headerRow"/>
      <tableStyleElement dxfId="4" type="firstRowStripe"/>
      <tableStyleElement dxfId="6" type="secondRowStripe"/>
    </tableStyle>
    <tableStyle count="3" pivot="0" name="brackets-style 4">
      <tableStyleElement dxfId="7" type="headerRow"/>
      <tableStyleElement dxfId="4" type="firstRowStripe"/>
      <tableStyleElement dxfId="8" type="secondRowStripe"/>
    </tableStyle>
    <tableStyle count="2" pivot="0" name="Cheat sheet(view only)-style">
      <tableStyleElement dxfId="3" type="firstRowStripe"/>
      <tableStyleElement dxfId="4" type="secondRowStripe"/>
    </tableStyle>
    <tableStyle count="3" pivot="0" name="Placement_Brackets-style">
      <tableStyleElement dxfId="9" type="headerRow"/>
      <tableStyleElement dxfId="4" type="firstRowStripe"/>
      <tableStyleElement dxfId="10" type="secondRowStripe"/>
    </tableStyle>
    <tableStyle count="3" pivot="0" name="Placement_Brackets-style 2">
      <tableStyleElement dxfId="11" type="headerRow"/>
      <tableStyleElement dxfId="4" type="firstRowStripe"/>
      <tableStyleElement dxfId="12" type="secondRowStripe"/>
    </tableStyle>
    <tableStyle count="3" pivot="0" name="Placement_Brackets-style 3">
      <tableStyleElement dxfId="7" type="headerRow"/>
      <tableStyleElement dxfId="4" type="firstRowStripe"/>
      <tableStyleElement dxfId="8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4.png"/><Relationship Id="rId3" Type="http://schemas.openxmlformats.org/officeDocument/2006/relationships/image" Target="../media/image2.pn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7620000" cy="76200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629525" cy="7610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2</xdr:row>
      <xdr:rowOff>0</xdr:rowOff>
    </xdr:from>
    <xdr:ext cx="200025" cy="190500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0</xdr:rowOff>
    </xdr:from>
    <xdr:ext cx="190500" cy="19050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</xdr:row>
      <xdr:rowOff>0</xdr:rowOff>
    </xdr:from>
    <xdr:ext cx="190500" cy="190500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190500" cy="190500"/>
    <xdr:pic>
      <xdr:nvPicPr>
        <xdr:cNvPr id="0" name="image1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D9:F12" displayName="Table_1" name="Table_1" id="1">
  <tableColumns count="3">
    <tableColumn name="Column1" id="1"/>
    <tableColumn name="Column2" id="2"/>
    <tableColumn name="Column3" id="3"/>
  </tableColumns>
  <tableStyleInfo name="brackets-style" showColumnStripes="0" showFirstColumn="1" showLastColumn="1" showRowStripes="1"/>
</table>
</file>

<file path=xl/tables/table2.xml><?xml version="1.0" encoding="utf-8"?>
<table xmlns="http://schemas.openxmlformats.org/spreadsheetml/2006/main" headerRowCount="0" ref="B23:C24" displayName="Table_2" name="Table_2" id="2">
  <tableColumns count="2">
    <tableColumn name="Column1" id="1"/>
    <tableColumn name="Column2" id="2"/>
  </tableColumns>
  <tableStyleInfo name="brackets-style 2" showColumnStripes="0" showFirstColumn="1" showLastColumn="1" showRowStripes="1"/>
</table>
</file>

<file path=xl/tables/table3.xml><?xml version="1.0" encoding="utf-8"?>
<table xmlns="http://schemas.openxmlformats.org/spreadsheetml/2006/main" headerRowCount="0" ref="B25:C28" displayName="Table_3" name="Table_3" id="3">
  <tableColumns count="2">
    <tableColumn name="Column1" id="1"/>
    <tableColumn name="Column2" id="2"/>
  </tableColumns>
  <tableStyleInfo name="brackets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B29:C30" displayName="Table_4" name="Table_4" id="4">
  <tableColumns count="2">
    <tableColumn name="Column1" id="1"/>
    <tableColumn name="Column2" id="2"/>
  </tableColumns>
  <tableStyleInfo name="brackets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D9:D10" displayName="Table_5" name="Table_5" id="5">
  <tableColumns count="1">
    <tableColumn name="Column1" id="1"/>
  </tableColumns>
  <tableStyleInfo name="Cheat sheet(view only)-style" showColumnStripes="0" showFirstColumn="1" showLastColumn="1" showRowStripes="1"/>
</table>
</file>

<file path=xl/tables/table6.xml><?xml version="1.0" encoding="utf-8"?>
<table xmlns="http://schemas.openxmlformats.org/spreadsheetml/2006/main" ref="A1:B30" displayName="Table_6" name="Table_6" id="6">
  <tableColumns count="2">
    <tableColumn name="Q-Finals" id="1"/>
    <tableColumn name="Q-Finals (results)" id="2"/>
  </tableColumns>
  <tableStyleInfo name="Placement_Brackets-style" showColumnStripes="0" showFirstColumn="1" showLastColumn="1" showRowStripes="1"/>
</table>
</file>

<file path=xl/tables/table7.xml><?xml version="1.0" encoding="utf-8"?>
<table xmlns="http://schemas.openxmlformats.org/spreadsheetml/2006/main" ref="C1:D30" displayName="Table_7" name="Table_7" id="7">
  <tableColumns count="2">
    <tableColumn name="Semifinals" id="1"/>
    <tableColumn name="Semi-Finals (results)" id="2"/>
  </tableColumns>
  <tableStyleInfo name="Placement_Brackets-style 2" showColumnStripes="0" showFirstColumn="1" showLastColumn="1" showRowStripes="1"/>
</table>
</file>

<file path=xl/tables/table8.xml><?xml version="1.0" encoding="utf-8"?>
<table xmlns="http://schemas.openxmlformats.org/spreadsheetml/2006/main" ref="E1:F30" displayName="Table_8" name="Table_8" id="8">
  <tableColumns count="2">
    <tableColumn name="Finals" id="1"/>
    <tableColumn name="Results-Finals" id="2"/>
  </tableColumns>
  <tableStyleInfo name="Placement_Brackets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5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5" Type="http://schemas.openxmlformats.org/officeDocument/2006/relationships/table" Target="../tables/table6.xml"/><Relationship Id="rId6" Type="http://schemas.openxmlformats.org/officeDocument/2006/relationships/table" Target="../tables/table7.xml"/><Relationship Id="rId7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6.0"/>
    <col customWidth="1" min="2" max="2" width="30.29"/>
    <col customWidth="1" min="3" max="3" width="6.0"/>
    <col customWidth="1" min="4" max="7" width="10.0"/>
    <col customWidth="1" hidden="1" min="8" max="8" width="10.0"/>
    <col customWidth="1" min="9" max="19" width="10.0"/>
    <col customWidth="1" min="20" max="22" width="6.0"/>
    <col customWidth="1" min="23" max="23" width="10.0"/>
    <col customWidth="1" min="24" max="24" width="12.0"/>
    <col customWidth="1" min="25" max="25" width="10.0"/>
    <col customWidth="1" min="26" max="27" width="15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4.25" customHeight="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4.25" customHeight="1">
      <c r="A3" s="4" t="s">
        <v>2</v>
      </c>
      <c r="B3" s="5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" t="s">
        <v>4</v>
      </c>
      <c r="W3" s="7">
        <v>45528.0</v>
      </c>
      <c r="Y3" s="6" t="s">
        <v>5</v>
      </c>
      <c r="Z3" s="8" t="s">
        <v>6</v>
      </c>
      <c r="AA3" s="9" t="s">
        <v>7</v>
      </c>
    </row>
    <row r="4" ht="14.25" customHeight="1">
      <c r="A4" s="4" t="s">
        <v>8</v>
      </c>
      <c r="B4" s="5" t="s">
        <v>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6" t="s">
        <v>10</v>
      </c>
      <c r="W4" s="10" t="s">
        <v>11</v>
      </c>
      <c r="Y4" s="6" t="s">
        <v>12</v>
      </c>
      <c r="Z4" s="6">
        <f>IF(Z3="Regional",1.5,IF(Z3="Conference",2,1))</f>
        <v>1</v>
      </c>
      <c r="AA4" s="9" t="s">
        <v>13</v>
      </c>
    </row>
    <row r="5" ht="14.25" customHeight="1">
      <c r="A5" s="6" t="s">
        <v>14</v>
      </c>
      <c r="B5" s="6" t="s">
        <v>15</v>
      </c>
      <c r="C5" s="8" t="s">
        <v>16</v>
      </c>
      <c r="D5" s="6" t="s">
        <v>17</v>
      </c>
      <c r="I5" s="6" t="s">
        <v>18</v>
      </c>
      <c r="N5" s="6" t="s">
        <v>19</v>
      </c>
      <c r="T5" s="6" t="s">
        <v>20</v>
      </c>
      <c r="W5" s="6" t="s">
        <v>21</v>
      </c>
      <c r="X5" s="11" t="s">
        <v>22</v>
      </c>
      <c r="Y5" s="6" t="s">
        <v>23</v>
      </c>
      <c r="Z5" s="6" t="s">
        <v>24</v>
      </c>
      <c r="AA5" s="6"/>
    </row>
    <row r="6" ht="14.25" customHeight="1">
      <c r="D6" s="12" t="s">
        <v>25</v>
      </c>
      <c r="E6" s="12" t="s">
        <v>26</v>
      </c>
      <c r="F6" s="12" t="s">
        <v>27</v>
      </c>
      <c r="G6" s="12" t="s">
        <v>28</v>
      </c>
      <c r="H6" s="12" t="s">
        <v>29</v>
      </c>
      <c r="I6" s="12" t="s">
        <v>25</v>
      </c>
      <c r="J6" s="12" t="s">
        <v>30</v>
      </c>
      <c r="K6" s="12" t="s">
        <v>26</v>
      </c>
      <c r="L6" s="12" t="s">
        <v>27</v>
      </c>
      <c r="M6" s="12" t="s">
        <v>28</v>
      </c>
      <c r="N6" s="12" t="s">
        <v>31</v>
      </c>
      <c r="O6" s="12" t="s">
        <v>32</v>
      </c>
      <c r="P6" s="12" t="s">
        <v>33</v>
      </c>
      <c r="Q6" s="12" t="s">
        <v>34</v>
      </c>
      <c r="R6" s="12" t="s">
        <v>35</v>
      </c>
      <c r="S6" s="12" t="s">
        <v>36</v>
      </c>
      <c r="T6" s="13" t="s">
        <v>37</v>
      </c>
      <c r="U6" s="14" t="s">
        <v>38</v>
      </c>
      <c r="V6" s="12" t="s">
        <v>27</v>
      </c>
      <c r="AA6" s="12"/>
    </row>
    <row r="7" ht="14.25" customHeight="1">
      <c r="A7" s="15">
        <v>1.0</v>
      </c>
      <c r="B7" s="15" t="s">
        <v>39</v>
      </c>
      <c r="C7" s="15" t="s">
        <v>40</v>
      </c>
      <c r="D7" s="16">
        <f>SUMIF(Pools!$B:$B,$A7,Pools!$J:$J)+SUMIF(brackets!$B:$B,$A7,brackets!$J:$J)</f>
        <v>3</v>
      </c>
      <c r="E7" s="16">
        <f>SUMIF(Pools!$B:$B,$A7,Pools!$K:$K)+SUMIF(brackets!$B:$B,$A7,brackets!$K:$K)</f>
        <v>0</v>
      </c>
      <c r="F7" s="16">
        <f t="shared" ref="F7:F10" si="1">SUM(D7:E7)</f>
        <v>3</v>
      </c>
      <c r="G7" s="17">
        <f t="shared" ref="G7:G10" si="2">IFERROR(D7/F7, 0)</f>
        <v>1</v>
      </c>
      <c r="H7" s="16" t="str">
        <f t="shared" ref="H7:H10" si="3">F7/C7</f>
        <v>#VALUE!</v>
      </c>
      <c r="I7" s="16">
        <f>SUMIF(Pools!$B:$B,$A7,Pools!$L:$L)+SUMIF(brackets!$B:$B,$A7,brackets!$L:$L)</f>
        <v>6</v>
      </c>
      <c r="J7" s="16">
        <f>SUMIF(Pools!$B:$B,$A7,Pools!$M:$M)+SUMIF(brackets!$B:$B,$A7,brackets!$M:$M)</f>
        <v>0</v>
      </c>
      <c r="K7" s="16">
        <f>SUMIF(Pools!$B:$B,$A7,Pools!$N:$N)+SUMIF(brackets!$B:$B,$A7,brackets!$N:$N)</f>
        <v>0</v>
      </c>
      <c r="L7" s="16">
        <f t="shared" ref="L7:L10" si="4">SUM(I7:K7)</f>
        <v>6</v>
      </c>
      <c r="M7" s="17">
        <f t="shared" ref="M7:M10" si="5">IFERROR(I7/L7, 0)</f>
        <v>1</v>
      </c>
      <c r="N7" s="16">
        <f>SUMIF(Pools!$B:$B,$A7,Pools!$P:$P)+SUMIF(brackets!$B:$B,$A7,brackets!$P:$P)</f>
        <v>46</v>
      </c>
      <c r="O7" s="18">
        <f t="shared" ref="O7:O10" si="6">IFERROR(N7/L7, 0)</f>
        <v>7.666666667</v>
      </c>
      <c r="P7" s="16">
        <f>SUMIF(Pools!$B:$B,$A7,Pools!$Q:$Q)+SUMIF(brackets!$B:$B,$A7,brackets!$Q:$Q)</f>
        <v>30</v>
      </c>
      <c r="Q7" s="18">
        <f t="shared" ref="Q7:Q10" si="7">IFERROR(P7/L7, 0)</f>
        <v>5</v>
      </c>
      <c r="R7" s="16">
        <f t="shared" ref="R7:R10" si="8">P7-N7</f>
        <v>-16</v>
      </c>
      <c r="S7" s="18">
        <f t="shared" ref="S7:S10" si="9">IFERROR(((N7*2) + (P7*1))/(L7*5),0)</f>
        <v>4.066666667</v>
      </c>
      <c r="T7" s="15">
        <f>SUMIF(Pools!$B:$B,$A8,Pools!$S:$S)+SUMIF(brackets!$B:$B,$A8,brackets!$S:$S)</f>
        <v>0</v>
      </c>
      <c r="U7" s="16">
        <f>SUMIF(Pools!$B:$B,$A7,Pools!$T:$T)+SUMIF(brackets!$B:$B,$A7,brackets!$T:$T)</f>
        <v>0</v>
      </c>
      <c r="V7" s="16">
        <f t="shared" ref="V7:V10" si="10">T7+(2*U7)</f>
        <v>0</v>
      </c>
      <c r="W7" s="16">
        <f>SUMIF(Pools!$B:$B, $A7, Pools!$J:$J) + (SUMIF(brackets!$B:$B, $A7, brackets!$J:$J) * 2)</f>
        <v>3</v>
      </c>
      <c r="X7" s="15">
        <f t="shared" ref="X7:X10" si="11">IFERROR(COUNTIFS($W$7:$W$74,"&gt;"&amp;W7)+COUNTIFS($W$7:$W$74,W7,$D$7:$D$74,"&gt;"&amp;D7)+COUNTIFS($W$7:$W$74,W7,$D$7:$D$74,D7,$M$7:$M$74,"&gt;"&amp;M7)+COUNTIFS($W$7:$W$74,W7,$D$7:$D$74,D7,$M$7:$M$74,M7,$S$7:$S$74,"&gt;"&amp;S7)+COUNTIFS($W$7:$W$74,W7,$D$7:$D$74,D7,$M$7:$M$74,M7,$S$7:$S$74,S7,$V$7:$V$74,"&lt;"&amp;V7),"NA")+1</f>
        <v>1</v>
      </c>
      <c r="Y7" s="16">
        <f t="shared" ref="Y7:Y10" si="12">IFERROR(COUNTIFS($W$7:$W$74,"&gt;"&amp;W7)+COUNTIFS($W$7:$W$74,W7,$D$7:$D$74,"&gt;"&amp;D7)+COUNTIFS($W$7:$W$74,W7,$D$7:$D$74,D7,$M$7:$M$74,"&gt;"&amp;M7)+COUNTIFS($W$7:$W$74,W7,$D$7:$D$74,D7,$M$7:$M$74,M7,$S$7:$S$74,"&gt;"&amp;S7)+COUNTIFS($W$7:$W$74,W7,$D$7:$D$74,D7,$M$7:$M$74,M7,$S$7:$S$74,S7,$V$7:$V$74,"&lt;"&amp;V7),"NA")+1</f>
        <v>1</v>
      </c>
      <c r="Z7" s="16">
        <f t="shared" ref="Z7:Z10" si="13">IF(Y7=3,W7+2,IF(Y7=2,W7+4,IF(Y7=1,W7+6,W7))) * $Z$4</f>
        <v>9</v>
      </c>
    </row>
    <row r="8" ht="14.25" customHeight="1">
      <c r="A8" s="15">
        <v>2.0</v>
      </c>
      <c r="B8" s="15" t="s">
        <v>41</v>
      </c>
      <c r="C8" s="15" t="s">
        <v>40</v>
      </c>
      <c r="D8" s="16">
        <f>SUMIF(Pools!$B:$B,$A8,Pools!$J:$J)+SUMIF(brackets!$B:$B,$A8,brackets!$J:$J)</f>
        <v>0</v>
      </c>
      <c r="E8" s="16">
        <f>SUMIF(Pools!$B:$B,$A8,Pools!$K:$K)+SUMIF(brackets!$B:$B,$A8,brackets!$K:$K)</f>
        <v>3</v>
      </c>
      <c r="F8" s="16">
        <f t="shared" si="1"/>
        <v>3</v>
      </c>
      <c r="G8" s="17">
        <f t="shared" si="2"/>
        <v>0</v>
      </c>
      <c r="H8" s="16" t="str">
        <f t="shared" si="3"/>
        <v>#VALUE!</v>
      </c>
      <c r="I8" s="16">
        <f>SUMIF(Pools!$B:$B,$A8,Pools!$L:$L)+SUMIF(brackets!$B:$B,$A8,brackets!$L:$L)</f>
        <v>0</v>
      </c>
      <c r="J8" s="16">
        <f>SUMIF(Pools!$B:$B,$A8,Pools!$M:$M)+SUMIF(brackets!$B:$B,$A8,brackets!$M:$M)</f>
        <v>0</v>
      </c>
      <c r="K8" s="16">
        <f>SUMIF(Pools!$B:$B,$A8,Pools!$N:$N)+SUMIF(brackets!$B:$B,$A8,brackets!$N:$N)</f>
        <v>6</v>
      </c>
      <c r="L8" s="16">
        <f t="shared" si="4"/>
        <v>6</v>
      </c>
      <c r="M8" s="17">
        <f t="shared" si="5"/>
        <v>0</v>
      </c>
      <c r="N8" s="16">
        <f>SUMIF(Pools!$B:$B,$A8,Pools!$P:$P)+SUMIF(brackets!$B:$B,$A8,brackets!$P:$P)</f>
        <v>0</v>
      </c>
      <c r="O8" s="18">
        <f t="shared" si="6"/>
        <v>0</v>
      </c>
      <c r="P8" s="16">
        <f>SUMIF(Pools!$B:$B,$A8,Pools!$Q:$Q)+SUMIF(brackets!$B:$B,$A8,brackets!$Q:$Q)</f>
        <v>-28</v>
      </c>
      <c r="Q8" s="18">
        <f t="shared" si="7"/>
        <v>-4.666666667</v>
      </c>
      <c r="R8" s="16">
        <f t="shared" si="8"/>
        <v>-28</v>
      </c>
      <c r="S8" s="18">
        <f t="shared" si="9"/>
        <v>-0.9333333333</v>
      </c>
      <c r="T8" s="16">
        <f>SUMIF(Pools!$B:$B,$A8,Pools!$S:$S)+SUMIF(brackets!$B:$B,$A8,brackets!$S:$S)</f>
        <v>0</v>
      </c>
      <c r="U8" s="16">
        <f>SUMIF(Pools!$B:$B,$A8,Pools!$T:$T)+SUMIF(brackets!$B:$B,$A8,brackets!$T:$T)</f>
        <v>0</v>
      </c>
      <c r="V8" s="16">
        <f t="shared" si="10"/>
        <v>0</v>
      </c>
      <c r="W8" s="16">
        <f>SUMIF(Pools!$B:$B, $A8, Pools!$J:$J) + (SUMIF(brackets!$B:$B, $A8, brackets!$J:$J) * 2)</f>
        <v>0</v>
      </c>
      <c r="X8" s="15">
        <f t="shared" si="11"/>
        <v>4</v>
      </c>
      <c r="Y8" s="16">
        <f t="shared" si="12"/>
        <v>4</v>
      </c>
      <c r="Z8" s="16">
        <f t="shared" si="13"/>
        <v>0</v>
      </c>
    </row>
    <row r="9" ht="14.25" customHeight="1">
      <c r="A9" s="15">
        <v>3.0</v>
      </c>
      <c r="B9" s="15" t="s">
        <v>42</v>
      </c>
      <c r="C9" s="15" t="s">
        <v>40</v>
      </c>
      <c r="D9" s="16">
        <f>SUMIF(Pools!$B:$B,$A9,Pools!$J:$J)+SUMIF(brackets!$B:$B,$A9,brackets!$J:$J)</f>
        <v>1</v>
      </c>
      <c r="E9" s="16">
        <f>SUMIF(Pools!$B:$B,$A9,Pools!$K:$K)+SUMIF(brackets!$B:$B,$A9,brackets!$K:$K)</f>
        <v>2</v>
      </c>
      <c r="F9" s="16">
        <f t="shared" si="1"/>
        <v>3</v>
      </c>
      <c r="G9" s="17">
        <f t="shared" si="2"/>
        <v>0.3333333333</v>
      </c>
      <c r="H9" s="16" t="str">
        <f t="shared" si="3"/>
        <v>#VALUE!</v>
      </c>
      <c r="I9" s="16">
        <f>SUMIF(Pools!$B:$B,$A9,Pools!$L:$L)+SUMIF(brackets!$B:$B,$A9,brackets!$L:$L)</f>
        <v>2</v>
      </c>
      <c r="J9" s="16">
        <f>SUMIF(Pools!$B:$B,$A9,Pools!$M:$M)+SUMIF(brackets!$B:$B,$A9,brackets!$M:$M)</f>
        <v>0</v>
      </c>
      <c r="K9" s="16">
        <f>SUMIF(Pools!$B:$B,$A9,Pools!$N:$N)+SUMIF(brackets!$B:$B,$A9,brackets!$N:$N)</f>
        <v>4</v>
      </c>
      <c r="L9" s="16">
        <f t="shared" si="4"/>
        <v>6</v>
      </c>
      <c r="M9" s="17">
        <f t="shared" si="5"/>
        <v>0.3333333333</v>
      </c>
      <c r="N9" s="16">
        <f>SUMIF(Pools!$B:$B,$A9,Pools!$P:$P)+SUMIF(brackets!$B:$B,$A9,brackets!$P:$P)</f>
        <v>19</v>
      </c>
      <c r="O9" s="18">
        <f t="shared" si="6"/>
        <v>3.166666667</v>
      </c>
      <c r="P9" s="16">
        <f>SUMIF(Pools!$B:$B,$A9,Pools!$Q:$Q)+SUMIF(brackets!$B:$B,$A9,brackets!$Q:$Q)</f>
        <v>-7</v>
      </c>
      <c r="Q9" s="18">
        <f t="shared" si="7"/>
        <v>-1.166666667</v>
      </c>
      <c r="R9" s="16">
        <f t="shared" si="8"/>
        <v>-26</v>
      </c>
      <c r="S9" s="18">
        <f t="shared" si="9"/>
        <v>1.033333333</v>
      </c>
      <c r="T9" s="16">
        <f>SUMIF(Pools!$B:$B,$A9,Pools!$S:$S)+SUMIF(brackets!$B:$B,$A9,brackets!$S:$S)</f>
        <v>0</v>
      </c>
      <c r="U9" s="16">
        <f>SUMIF(Pools!$B:$B,$A9,Pools!$T:$T)+SUMIF(brackets!$B:$B,$A9,brackets!$T:$T)</f>
        <v>0</v>
      </c>
      <c r="V9" s="16">
        <f t="shared" si="10"/>
        <v>0</v>
      </c>
      <c r="W9" s="16">
        <f>SUMIF(Pools!$B:$B, $A9, Pools!$J:$J) + (SUMIF(brackets!$B:$B, $A9, brackets!$J:$J) * 2)</f>
        <v>1</v>
      </c>
      <c r="X9" s="15">
        <f t="shared" si="11"/>
        <v>3</v>
      </c>
      <c r="Y9" s="16">
        <f t="shared" si="12"/>
        <v>3</v>
      </c>
      <c r="Z9" s="16">
        <f t="shared" si="13"/>
        <v>3</v>
      </c>
    </row>
    <row r="10" ht="14.25" customHeight="1">
      <c r="A10" s="15">
        <v>4.0</v>
      </c>
      <c r="B10" s="15" t="s">
        <v>43</v>
      </c>
      <c r="C10" s="15" t="s">
        <v>40</v>
      </c>
      <c r="D10" s="16">
        <f>SUMIF(Pools!$B:$B,$A10,Pools!$J:$J)+SUMIF(brackets!$B:$B,$A10,brackets!$J:$J)</f>
        <v>2</v>
      </c>
      <c r="E10" s="16">
        <f>SUMIF(Pools!$B:$B,$A10,Pools!$K:$K)+SUMIF(brackets!$B:$B,$A10,brackets!$K:$K)</f>
        <v>1</v>
      </c>
      <c r="F10" s="16">
        <f t="shared" si="1"/>
        <v>3</v>
      </c>
      <c r="G10" s="17">
        <f t="shared" si="2"/>
        <v>0.6666666667</v>
      </c>
      <c r="H10" s="16" t="str">
        <f t="shared" si="3"/>
        <v>#VALUE!</v>
      </c>
      <c r="I10" s="16">
        <f>SUMIF(Pools!$B:$B,$A10,Pools!$L:$L)+SUMIF(brackets!$B:$B,$A10,brackets!$L:$L)</f>
        <v>4</v>
      </c>
      <c r="J10" s="16">
        <f>SUMIF(Pools!$B:$B,$A10,Pools!$M:$M)+SUMIF(brackets!$B:$B,$A10,brackets!$M:$M)</f>
        <v>0</v>
      </c>
      <c r="K10" s="16">
        <f>SUMIF(Pools!$B:$B,$A10,Pools!$N:$N)+SUMIF(brackets!$B:$B,$A10,brackets!$N:$N)</f>
        <v>2</v>
      </c>
      <c r="L10" s="16">
        <f t="shared" si="4"/>
        <v>6</v>
      </c>
      <c r="M10" s="17">
        <f t="shared" si="5"/>
        <v>0.6666666667</v>
      </c>
      <c r="N10" s="16">
        <f>SUMIF(Pools!$B:$B,$A10,Pools!$P:$P)+SUMIF(brackets!$B:$B,$A10,brackets!$P:$P)</f>
        <v>43</v>
      </c>
      <c r="O10" s="18">
        <f t="shared" si="6"/>
        <v>7.166666667</v>
      </c>
      <c r="P10" s="16">
        <f>SUMIF(Pools!$B:$B,$A10,Pools!$Q:$Q)+SUMIF(brackets!$B:$B,$A10,brackets!$Q:$Q)</f>
        <v>17</v>
      </c>
      <c r="Q10" s="18">
        <f t="shared" si="7"/>
        <v>2.833333333</v>
      </c>
      <c r="R10" s="16">
        <f t="shared" si="8"/>
        <v>-26</v>
      </c>
      <c r="S10" s="18">
        <f t="shared" si="9"/>
        <v>3.433333333</v>
      </c>
      <c r="T10" s="16">
        <f>SUMIF(Pools!$B:$B,$A10,Pools!$S:$S)+SUMIF(brackets!$B:$B,$A10,brackets!$S:$S)</f>
        <v>0</v>
      </c>
      <c r="U10" s="16">
        <f>SUMIF(Pools!$B:$B,$A10,Pools!$T:$T)+SUMIF(brackets!$B:$B,$A10,brackets!$T:$T)</f>
        <v>0</v>
      </c>
      <c r="V10" s="16">
        <f t="shared" si="10"/>
        <v>0</v>
      </c>
      <c r="W10" s="16">
        <f>SUMIF(Pools!$B:$B, $A10, Pools!$J:$J) + (SUMIF(brackets!$B:$B, $A10, brackets!$J:$J) * 2)</f>
        <v>2</v>
      </c>
      <c r="X10" s="15">
        <f t="shared" si="11"/>
        <v>2</v>
      </c>
      <c r="Y10" s="16">
        <f t="shared" si="12"/>
        <v>2</v>
      </c>
      <c r="Z10" s="16">
        <f t="shared" si="13"/>
        <v>6</v>
      </c>
    </row>
    <row r="11" ht="14.25" customHeight="1">
      <c r="A11" s="19"/>
      <c r="B11" s="20"/>
      <c r="C11" s="19"/>
      <c r="D11" s="21"/>
      <c r="E11" s="21"/>
      <c r="F11" s="21"/>
      <c r="G11" s="22"/>
      <c r="H11" s="21"/>
      <c r="I11" s="21"/>
      <c r="J11" s="21"/>
      <c r="K11" s="21"/>
      <c r="L11" s="21"/>
      <c r="M11" s="22"/>
      <c r="N11" s="21"/>
      <c r="O11" s="23"/>
      <c r="P11" s="21"/>
      <c r="Q11" s="23"/>
      <c r="R11" s="21"/>
      <c r="S11" s="23"/>
      <c r="T11" s="21"/>
      <c r="U11" s="21"/>
      <c r="V11" s="21"/>
      <c r="W11" s="21"/>
      <c r="X11" s="21"/>
      <c r="Y11" s="21"/>
      <c r="Z11" s="21"/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17">
    <mergeCell ref="B5:B6"/>
    <mergeCell ref="C5:C6"/>
    <mergeCell ref="D5:H5"/>
    <mergeCell ref="I5:M5"/>
    <mergeCell ref="N5:S5"/>
    <mergeCell ref="T5:V5"/>
    <mergeCell ref="W5:W6"/>
    <mergeCell ref="X5:X6"/>
    <mergeCell ref="Y5:Y6"/>
    <mergeCell ref="Z5:Z6"/>
    <mergeCell ref="A1:AA1"/>
    <mergeCell ref="A2:AA2"/>
    <mergeCell ref="T3:V3"/>
    <mergeCell ref="W3:X3"/>
    <mergeCell ref="T4:V4"/>
    <mergeCell ref="W4:X4"/>
    <mergeCell ref="A5:A6"/>
  </mergeCells>
  <dataValidations>
    <dataValidation type="list" allowBlank="1" sqref="Z3">
      <formula1>"Classic,Regional,Conference"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7.0"/>
    <col customWidth="1" min="4" max="4" width="6.86"/>
    <col customWidth="1" min="5" max="6" width="4.57"/>
    <col customWidth="1" min="7" max="7" width="5.43"/>
    <col customWidth="1" min="8" max="11" width="4.43"/>
    <col customWidth="1" hidden="1" min="12" max="14" width="10.0"/>
    <col customWidth="1" hidden="1" min="15" max="18" width="6.0"/>
    <col customWidth="1" min="19" max="20" width="6.0"/>
    <col customWidth="1" min="21" max="21" width="21.0"/>
    <col customWidth="1" min="22" max="22" width="8.71"/>
    <col customWidth="1" min="23" max="23" width="36.29"/>
  </cols>
  <sheetData>
    <row r="1" ht="14.25" customHeight="1">
      <c r="A1" s="8">
        <v>5.0</v>
      </c>
      <c r="B1" s="6" t="s">
        <v>14</v>
      </c>
      <c r="C1" s="6" t="s">
        <v>15</v>
      </c>
      <c r="D1" s="8" t="s">
        <v>16</v>
      </c>
      <c r="E1" s="6" t="s">
        <v>44</v>
      </c>
      <c r="J1" s="6" t="s">
        <v>45</v>
      </c>
      <c r="L1" s="6" t="s">
        <v>46</v>
      </c>
      <c r="P1" s="6" t="s">
        <v>47</v>
      </c>
      <c r="S1" s="6" t="s">
        <v>20</v>
      </c>
      <c r="U1" s="24"/>
      <c r="V1" s="25" t="s">
        <v>48</v>
      </c>
      <c r="W1" s="26" t="s">
        <v>49</v>
      </c>
    </row>
    <row r="2" ht="14.25" customHeight="1">
      <c r="E2" s="27" t="s">
        <v>50</v>
      </c>
      <c r="F2" s="27" t="s">
        <v>51</v>
      </c>
      <c r="G2" s="27" t="s">
        <v>52</v>
      </c>
      <c r="H2" s="27" t="s">
        <v>53</v>
      </c>
      <c r="I2" s="27" t="s">
        <v>54</v>
      </c>
      <c r="J2" s="27" t="s">
        <v>25</v>
      </c>
      <c r="K2" s="27" t="s">
        <v>26</v>
      </c>
      <c r="L2" s="27" t="s">
        <v>25</v>
      </c>
      <c r="M2" s="27" t="s">
        <v>30</v>
      </c>
      <c r="N2" s="27" t="s">
        <v>26</v>
      </c>
      <c r="O2" s="27" t="s">
        <v>27</v>
      </c>
      <c r="P2" s="27" t="s">
        <v>55</v>
      </c>
      <c r="Q2" s="27" t="s">
        <v>33</v>
      </c>
      <c r="R2" s="27" t="s">
        <v>36</v>
      </c>
      <c r="S2" s="28" t="s">
        <v>56</v>
      </c>
      <c r="T2" s="29" t="s">
        <v>56</v>
      </c>
      <c r="U2" s="27" t="s">
        <v>57</v>
      </c>
      <c r="V2" s="30"/>
      <c r="W2" s="31" t="b">
        <v>1</v>
      </c>
    </row>
    <row r="3" ht="15.75" customHeight="1">
      <c r="A3" s="32">
        <v>1.0</v>
      </c>
      <c r="B3" s="33">
        <v>2.0</v>
      </c>
      <c r="C3" s="33" t="str">
        <f>IFERROR(VLOOKUP(B3, results!A:C, 2, FALSE), "")</f>
        <v>Prague Vixens</v>
      </c>
      <c r="D3" s="33" t="str">
        <f>IFERROR(VLOOKUP(B3, results!A:C, 3, FALSE), "")</f>
        <v>RR</v>
      </c>
      <c r="E3" s="33">
        <v>0.0</v>
      </c>
      <c r="F3" s="33">
        <v>0.0</v>
      </c>
      <c r="G3" s="33"/>
      <c r="H3" s="33"/>
      <c r="I3" s="33"/>
      <c r="J3" s="34">
        <f>IF(L3&gt;L4,1,0)</f>
        <v>0</v>
      </c>
      <c r="K3" s="33">
        <f>IF(L3&lt;L4,1,0)</f>
        <v>1</v>
      </c>
      <c r="L3" s="34">
        <f>IF(E3&gt;E4,1,0)+IF(F3&gt;F4,1,0)+IF(G3&gt;G4,1,0)+IF(H3&gt;H4,1,0)+IF(I3&gt;I4,1,0)</f>
        <v>0</v>
      </c>
      <c r="M3" s="34">
        <f t="shared" ref="M3:M14" si="1">O3-L3-N3</f>
        <v>0</v>
      </c>
      <c r="N3" s="34">
        <f>L4</f>
        <v>2</v>
      </c>
      <c r="O3" s="34">
        <f t="shared" ref="O3:O14" si="2">IF(ISBLANK(E3),0,1)+IF(ISBLANK(F3),0,1)+IF(ISBLANK(G3),0,1)+IF(ISBLANK(H3),0,1)+IF(ISBLANK(I3),0,1)</f>
        <v>2</v>
      </c>
      <c r="P3" s="34">
        <f t="shared" ref="P3:P14" si="3">SUM(E3:I3)</f>
        <v>0</v>
      </c>
      <c r="Q3" s="34">
        <f>COUNTIF(E4:I4,"&lt;&gt;") * 5 -SUM(E4:I4)</f>
        <v>-7</v>
      </c>
      <c r="R3" s="34">
        <f t="shared" ref="R3:R14" si="4">IFERROR(P3-Q3,0)</f>
        <v>7</v>
      </c>
      <c r="S3" s="34" t="s">
        <v>56</v>
      </c>
      <c r="T3" s="34" t="s">
        <v>56</v>
      </c>
      <c r="U3" s="35"/>
      <c r="V3" s="36" t="b">
        <v>1</v>
      </c>
      <c r="W3" s="37"/>
    </row>
    <row r="4" ht="15.75" customHeight="1">
      <c r="A4" s="38"/>
      <c r="B4" s="39">
        <v>1.0</v>
      </c>
      <c r="C4" s="39" t="str">
        <f>IFERROR(VLOOKUP(B4, results!A:C, 2, FALSE), "")</f>
        <v>Les Lys de France</v>
      </c>
      <c r="D4" s="39" t="str">
        <f>IFERROR(VLOOKUP(B4, results!A:C, 3, FALSE), "")</f>
        <v>RR</v>
      </c>
      <c r="E4" s="39">
        <v>7.0</v>
      </c>
      <c r="F4" s="39">
        <v>10.0</v>
      </c>
      <c r="G4" s="39"/>
      <c r="H4" s="39"/>
      <c r="I4" s="39"/>
      <c r="J4" s="40">
        <f>IF(L4&gt;L3,1,0)</f>
        <v>1</v>
      </c>
      <c r="K4" s="39">
        <f>IF(L4&lt;L3,1,0)</f>
        <v>0</v>
      </c>
      <c r="L4" s="40">
        <f>IF(E4&gt;E3,1,0)+IF(F4&gt;F3,1,0)+IF(G4&gt;G3,1,0)+IF(H4&gt;H3,1,0)+IF(I4&gt;I3,1,0)</f>
        <v>2</v>
      </c>
      <c r="M4" s="40">
        <f t="shared" si="1"/>
        <v>0</v>
      </c>
      <c r="N4" s="40">
        <f>L3</f>
        <v>0</v>
      </c>
      <c r="O4" s="40">
        <f t="shared" si="2"/>
        <v>2</v>
      </c>
      <c r="P4" s="40">
        <f t="shared" si="3"/>
        <v>17</v>
      </c>
      <c r="Q4" s="40">
        <f>COUNTIF(E3:I3,"&lt;&gt;") * 5 -SUM(E3:I3)</f>
        <v>10</v>
      </c>
      <c r="R4" s="40">
        <f t="shared" si="4"/>
        <v>7</v>
      </c>
      <c r="S4" s="40" t="s">
        <v>56</v>
      </c>
      <c r="T4" s="40" t="s">
        <v>56</v>
      </c>
      <c r="U4" s="41"/>
      <c r="V4" s="42"/>
      <c r="W4" s="37"/>
    </row>
    <row r="5" ht="15.75" customHeight="1">
      <c r="A5" s="43">
        <v>2.0</v>
      </c>
      <c r="B5" s="44">
        <v>3.0</v>
      </c>
      <c r="C5" s="44" t="str">
        <f>IFERROR(VLOOKUP(B5, results!A:C, 2, FALSE), "")</f>
        <v>vandels</v>
      </c>
      <c r="D5" s="44" t="str">
        <f>IFERROR(VLOOKUP(B5, results!A:C, 3, FALSE), "")</f>
        <v>RR</v>
      </c>
      <c r="E5" s="44">
        <v>0.0</v>
      </c>
      <c r="F5" s="44">
        <v>0.0</v>
      </c>
      <c r="G5" s="44"/>
      <c r="H5" s="44"/>
      <c r="I5" s="44"/>
      <c r="J5" s="45">
        <f>IF(L5&gt;L6,1,0)</f>
        <v>0</v>
      </c>
      <c r="K5" s="44">
        <f>IF(L5&lt;L6,1,0)</f>
        <v>1</v>
      </c>
      <c r="L5" s="45">
        <f>IF(E5&gt;E6,1,0)+IF(F5&gt;F6,1,0)+IF(G5&gt;G6,1,0)+IF(H5&gt;H6,1,0)+IF(I5&gt;I6,1,0)</f>
        <v>0</v>
      </c>
      <c r="M5" s="45">
        <f t="shared" si="1"/>
        <v>0</v>
      </c>
      <c r="N5" s="45">
        <f>L6</f>
        <v>2</v>
      </c>
      <c r="O5" s="45">
        <f t="shared" si="2"/>
        <v>2</v>
      </c>
      <c r="P5" s="45">
        <f t="shared" si="3"/>
        <v>0</v>
      </c>
      <c r="Q5" s="45">
        <f>COUNTIF(E6:I6,"&lt;&gt;") * 5 -SUM(E6:I6)</f>
        <v>-11</v>
      </c>
      <c r="R5" s="45">
        <f t="shared" si="4"/>
        <v>11</v>
      </c>
      <c r="S5" s="45" t="s">
        <v>56</v>
      </c>
      <c r="T5" s="45" t="s">
        <v>56</v>
      </c>
      <c r="U5" s="46"/>
      <c r="V5" s="47" t="b">
        <v>1</v>
      </c>
      <c r="W5" s="37"/>
    </row>
    <row r="6" ht="15.75" customHeight="1">
      <c r="A6" s="38"/>
      <c r="B6" s="39">
        <v>4.0</v>
      </c>
      <c r="C6" s="39" t="str">
        <f>IFERROR(VLOOKUP(B6, results!A:C, 2, FALSE), "")</f>
        <v>White Company (w)</v>
      </c>
      <c r="D6" s="39" t="str">
        <f>IFERROR(VLOOKUP(B6, results!A:C, 3, FALSE), "")</f>
        <v>RR</v>
      </c>
      <c r="E6" s="39">
        <v>11.0</v>
      </c>
      <c r="F6" s="39">
        <v>10.0</v>
      </c>
      <c r="G6" s="39"/>
      <c r="H6" s="39"/>
      <c r="I6" s="39"/>
      <c r="J6" s="40">
        <f>IF(L6&gt;L5,1,0)</f>
        <v>1</v>
      </c>
      <c r="K6" s="39">
        <f>IF(L6&lt;L5,1,0)</f>
        <v>0</v>
      </c>
      <c r="L6" s="40">
        <f>IF(E6&gt;E5,1,0)+IF(F6&gt;F5,1,0)+IF(G6&gt;G5,1,0)+IF(H6&gt;H5,1,0)+IF(I6&gt;I5,1,0)</f>
        <v>2</v>
      </c>
      <c r="M6" s="40">
        <f t="shared" si="1"/>
        <v>0</v>
      </c>
      <c r="N6" s="40">
        <f>L5</f>
        <v>0</v>
      </c>
      <c r="O6" s="40">
        <f t="shared" si="2"/>
        <v>2</v>
      </c>
      <c r="P6" s="40">
        <f t="shared" si="3"/>
        <v>21</v>
      </c>
      <c r="Q6" s="40">
        <f>COUNTIF(E5:I5,"&lt;&gt;") * 5 -SUM(E5:I5)</f>
        <v>10</v>
      </c>
      <c r="R6" s="40">
        <f t="shared" si="4"/>
        <v>11</v>
      </c>
      <c r="S6" s="40" t="s">
        <v>56</v>
      </c>
      <c r="T6" s="40" t="s">
        <v>56</v>
      </c>
      <c r="U6" s="48"/>
      <c r="V6" s="42"/>
      <c r="W6" s="37"/>
    </row>
    <row r="7" ht="15.75" customHeight="1">
      <c r="A7" s="43">
        <v>3.0</v>
      </c>
      <c r="B7" s="44">
        <v>4.0</v>
      </c>
      <c r="C7" s="44" t="str">
        <f>IFERROR(VLOOKUP(B7, results!A:C, 2, FALSE), "")</f>
        <v>White Company (w)</v>
      </c>
      <c r="D7" s="44" t="str">
        <f>IFERROR(VLOOKUP(B7, results!A:C, 3, FALSE), "")</f>
        <v>RR</v>
      </c>
      <c r="E7" s="44">
        <v>10.0</v>
      </c>
      <c r="F7" s="44">
        <v>12.0</v>
      </c>
      <c r="G7" s="45"/>
      <c r="H7" s="45"/>
      <c r="I7" s="45"/>
      <c r="J7" s="45">
        <f>IF(L7&gt;L8,1,0)</f>
        <v>1</v>
      </c>
      <c r="K7" s="44">
        <f>IF(L7&lt;L8,1,0)</f>
        <v>0</v>
      </c>
      <c r="L7" s="45">
        <f>IF(E7&gt;E8,1,0)+IF(F7&gt;F8,1,0)+IF(G7&gt;G8,1,0)+IF(H7&gt;H8,1,0)+IF(I7&gt;I8,1,0)</f>
        <v>2</v>
      </c>
      <c r="M7" s="45">
        <f t="shared" si="1"/>
        <v>0</v>
      </c>
      <c r="N7" s="45">
        <f>L8</f>
        <v>0</v>
      </c>
      <c r="O7" s="45">
        <f t="shared" si="2"/>
        <v>2</v>
      </c>
      <c r="P7" s="45">
        <f t="shared" si="3"/>
        <v>22</v>
      </c>
      <c r="Q7" s="45">
        <f>COUNTIF(E8:I8,"&lt;&gt;") * 5 -SUM(E8:I8)</f>
        <v>10</v>
      </c>
      <c r="R7" s="45">
        <f t="shared" si="4"/>
        <v>12</v>
      </c>
      <c r="S7" s="45" t="s">
        <v>56</v>
      </c>
      <c r="T7" s="45" t="s">
        <v>56</v>
      </c>
      <c r="U7" s="46"/>
      <c r="V7" s="47" t="b">
        <v>1</v>
      </c>
      <c r="W7" s="37"/>
    </row>
    <row r="8" ht="15.75" customHeight="1">
      <c r="A8" s="38"/>
      <c r="B8" s="39">
        <v>2.0</v>
      </c>
      <c r="C8" s="39" t="str">
        <f>IFERROR(VLOOKUP(B8, results!A:C, 2, FALSE), "")</f>
        <v>Prague Vixens</v>
      </c>
      <c r="D8" s="39" t="str">
        <f>IFERROR(VLOOKUP(B8, results!A:C, 3, FALSE), "")</f>
        <v>RR</v>
      </c>
      <c r="E8" s="39">
        <v>0.0</v>
      </c>
      <c r="F8" s="39">
        <v>0.0</v>
      </c>
      <c r="G8" s="40"/>
      <c r="H8" s="40"/>
      <c r="I8" s="40"/>
      <c r="J8" s="40">
        <f>IF(L8&gt;L7,1,0)</f>
        <v>0</v>
      </c>
      <c r="K8" s="39">
        <f>IF(L8&lt;L7,1,0)</f>
        <v>1</v>
      </c>
      <c r="L8" s="40">
        <f>IF(E8&gt;E7,1,0)+IF(F8&gt;F7,1,0)+IF(G8&gt;G7,1,0)+IF(H8&gt;H7,1,0)+IF(I8&gt;I7,1,0)</f>
        <v>0</v>
      </c>
      <c r="M8" s="40">
        <f t="shared" si="1"/>
        <v>0</v>
      </c>
      <c r="N8" s="40">
        <f>L7</f>
        <v>2</v>
      </c>
      <c r="O8" s="40">
        <f t="shared" si="2"/>
        <v>2</v>
      </c>
      <c r="P8" s="40">
        <f t="shared" si="3"/>
        <v>0</v>
      </c>
      <c r="Q8" s="40">
        <f>COUNTIF(E7:I7,"&lt;&gt;") * 5 -SUM(E7:I7)</f>
        <v>-12</v>
      </c>
      <c r="R8" s="40">
        <f t="shared" si="4"/>
        <v>12</v>
      </c>
      <c r="S8" s="40" t="s">
        <v>56</v>
      </c>
      <c r="T8" s="40" t="s">
        <v>56</v>
      </c>
      <c r="U8" s="48"/>
      <c r="V8" s="42"/>
      <c r="W8" s="37"/>
    </row>
    <row r="9" ht="15.75" customHeight="1">
      <c r="A9" s="49">
        <v>4.0</v>
      </c>
      <c r="B9" s="44">
        <v>1.0</v>
      </c>
      <c r="C9" s="44" t="str">
        <f>IFERROR(VLOOKUP(B9, results!A:C, 2, FALSE), "")</f>
        <v>Les Lys de France</v>
      </c>
      <c r="D9" s="44" t="str">
        <f>IFERROR(VLOOKUP(B9, results!A:C, 3, FALSE), "")</f>
        <v>RR</v>
      </c>
      <c r="E9" s="44">
        <v>9.0</v>
      </c>
      <c r="F9" s="44">
        <v>7.0</v>
      </c>
      <c r="G9" s="44"/>
      <c r="H9" s="45"/>
      <c r="I9" s="45"/>
      <c r="J9" s="45">
        <f>IF(L9&gt;L10,1,0)</f>
        <v>1</v>
      </c>
      <c r="K9" s="44">
        <f>IF(L9&lt;L10,1,0)</f>
        <v>0</v>
      </c>
      <c r="L9" s="45">
        <f>IF(E9&gt;E10,1,0)+IF(F9&gt;F10,1,0)+IF(G9&gt;G10,1,0)+IF(H9&gt;H10,1,0)+IF(I9&gt;I10,1,0)</f>
        <v>2</v>
      </c>
      <c r="M9" s="45">
        <f t="shared" si="1"/>
        <v>0</v>
      </c>
      <c r="N9" s="45">
        <f>L10</f>
        <v>0</v>
      </c>
      <c r="O9" s="45">
        <f t="shared" si="2"/>
        <v>2</v>
      </c>
      <c r="P9" s="45">
        <f t="shared" si="3"/>
        <v>16</v>
      </c>
      <c r="Q9" s="45">
        <f>COUNTIF(E10:I10,"&lt;&gt;") * 5 -SUM(E10:I10)</f>
        <v>10</v>
      </c>
      <c r="R9" s="45">
        <f t="shared" si="4"/>
        <v>6</v>
      </c>
      <c r="S9" s="45" t="s">
        <v>56</v>
      </c>
      <c r="T9" s="45" t="s">
        <v>56</v>
      </c>
      <c r="U9" s="46"/>
      <c r="V9" s="47" t="b">
        <v>1</v>
      </c>
      <c r="W9" s="37"/>
    </row>
    <row r="10" ht="15.75" customHeight="1">
      <c r="A10" s="38"/>
      <c r="B10" s="39">
        <v>3.0</v>
      </c>
      <c r="C10" s="39" t="str">
        <f>IFERROR(VLOOKUP(B10, results!A:C, 2, FALSE), "")</f>
        <v>vandels</v>
      </c>
      <c r="D10" s="39" t="str">
        <f>IFERROR(VLOOKUP(B10, results!A:C, 3, FALSE), "")</f>
        <v>RR</v>
      </c>
      <c r="E10" s="39">
        <v>0.0</v>
      </c>
      <c r="F10" s="39">
        <v>0.0</v>
      </c>
      <c r="G10" s="39"/>
      <c r="H10" s="40"/>
      <c r="I10" s="40"/>
      <c r="J10" s="40">
        <f>IF(L10&gt;L9,1,0)</f>
        <v>0</v>
      </c>
      <c r="K10" s="39">
        <f>IF(L10&lt;L9,1,0)</f>
        <v>1</v>
      </c>
      <c r="L10" s="40">
        <f>IF(E10&gt;E9,1,0)+IF(F10&gt;F9,1,0)+IF(G10&gt;G9,1,0)+IF(H10&gt;H9,1,0)+IF(I10&gt;I9,1,0)</f>
        <v>0</v>
      </c>
      <c r="M10" s="40">
        <f t="shared" si="1"/>
        <v>0</v>
      </c>
      <c r="N10" s="40">
        <f>L9</f>
        <v>2</v>
      </c>
      <c r="O10" s="40">
        <f t="shared" si="2"/>
        <v>2</v>
      </c>
      <c r="P10" s="40">
        <f t="shared" si="3"/>
        <v>0</v>
      </c>
      <c r="Q10" s="40">
        <f>COUNTIF(E9:I9,"&lt;&gt;") * 5 -SUM(E9:I9)</f>
        <v>-6</v>
      </c>
      <c r="R10" s="40">
        <f t="shared" si="4"/>
        <v>6</v>
      </c>
      <c r="S10" s="40" t="s">
        <v>56</v>
      </c>
      <c r="T10" s="40" t="s">
        <v>56</v>
      </c>
      <c r="U10" s="48"/>
      <c r="V10" s="42"/>
      <c r="W10" s="37"/>
    </row>
    <row r="11" ht="15.75" customHeight="1">
      <c r="A11" s="49">
        <v>5.0</v>
      </c>
      <c r="B11" s="44">
        <v>4.0</v>
      </c>
      <c r="C11" s="44" t="str">
        <f>IFERROR(VLOOKUP(B11, results!A:C, 2, FALSE), "")</f>
        <v>White Company (w)</v>
      </c>
      <c r="D11" s="44" t="str">
        <f>IFERROR(VLOOKUP(B11, results!A:C, 3, FALSE), "")</f>
        <v>RR</v>
      </c>
      <c r="E11" s="44">
        <v>0.0</v>
      </c>
      <c r="F11" s="44">
        <v>0.0</v>
      </c>
      <c r="G11" s="45"/>
      <c r="H11" s="45"/>
      <c r="I11" s="45"/>
      <c r="J11" s="45">
        <f>IF(L11&gt;L12,1,0)</f>
        <v>0</v>
      </c>
      <c r="K11" s="44">
        <f>IF(L11&lt;L12,1,0)</f>
        <v>1</v>
      </c>
      <c r="L11" s="45">
        <f>IF(E11&gt;E12,1,0)+IF(F11&gt;F12,1,0)+IF(G11&gt;G12,1,0)+IF(H11&gt;H12,1,0)+IF(I11&gt;I12,1,0)</f>
        <v>0</v>
      </c>
      <c r="M11" s="45">
        <f t="shared" si="1"/>
        <v>0</v>
      </c>
      <c r="N11" s="45">
        <f>L12</f>
        <v>2</v>
      </c>
      <c r="O11" s="45">
        <f t="shared" si="2"/>
        <v>2</v>
      </c>
      <c r="P11" s="45">
        <f t="shared" si="3"/>
        <v>0</v>
      </c>
      <c r="Q11" s="45">
        <f>COUNTIF(E12:I12,"&lt;&gt;") * 5 -SUM(E12:I12)</f>
        <v>-3</v>
      </c>
      <c r="R11" s="45">
        <f t="shared" si="4"/>
        <v>3</v>
      </c>
      <c r="S11" s="45" t="s">
        <v>56</v>
      </c>
      <c r="T11" s="45" t="s">
        <v>56</v>
      </c>
      <c r="U11" s="46"/>
      <c r="V11" s="47" t="b">
        <v>1</v>
      </c>
      <c r="W11" s="37"/>
    </row>
    <row r="12" ht="15.75" customHeight="1">
      <c r="A12" s="38"/>
      <c r="B12" s="39">
        <v>1.0</v>
      </c>
      <c r="C12" s="39" t="str">
        <f>IFERROR(VLOOKUP(B12, results!A:C, 2, FALSE), "")</f>
        <v>Les Lys de France</v>
      </c>
      <c r="D12" s="39" t="str">
        <f>IFERROR(VLOOKUP(B12, results!A:C, 3, FALSE), "")</f>
        <v>RR</v>
      </c>
      <c r="E12" s="39">
        <v>8.0</v>
      </c>
      <c r="F12" s="39">
        <v>5.0</v>
      </c>
      <c r="G12" s="40"/>
      <c r="H12" s="40"/>
      <c r="I12" s="40"/>
      <c r="J12" s="40">
        <f>IF(L12&gt;L11,1,0)</f>
        <v>1</v>
      </c>
      <c r="K12" s="39">
        <f>IF(L12&lt;L11,1,0)</f>
        <v>0</v>
      </c>
      <c r="L12" s="40">
        <f>IF(E12&gt;E11,1,0)+IF(F12&gt;F11,1,0)+IF(G12&gt;G11,1,0)+IF(H12&gt;H11,1,0)+IF(I12&gt;I11,1,0)</f>
        <v>2</v>
      </c>
      <c r="M12" s="40">
        <f t="shared" si="1"/>
        <v>0</v>
      </c>
      <c r="N12" s="40">
        <f>L11</f>
        <v>0</v>
      </c>
      <c r="O12" s="40">
        <f t="shared" si="2"/>
        <v>2</v>
      </c>
      <c r="P12" s="40">
        <f t="shared" si="3"/>
        <v>13</v>
      </c>
      <c r="Q12" s="40">
        <f>COUNTIF(E11:I11,"&lt;&gt;") * 5 -SUM(E11:I11)</f>
        <v>10</v>
      </c>
      <c r="R12" s="40">
        <f t="shared" si="4"/>
        <v>3</v>
      </c>
      <c r="S12" s="40" t="s">
        <v>56</v>
      </c>
      <c r="T12" s="40" t="s">
        <v>56</v>
      </c>
      <c r="U12" s="48"/>
      <c r="V12" s="42"/>
      <c r="W12" s="37"/>
    </row>
    <row r="13" ht="15.75" customHeight="1">
      <c r="A13" s="49">
        <v>6.0</v>
      </c>
      <c r="B13" s="44">
        <v>2.0</v>
      </c>
      <c r="C13" s="44" t="str">
        <f>IFERROR(VLOOKUP(B13, results!A:C, 2, FALSE), "")</f>
        <v>Prague Vixens</v>
      </c>
      <c r="D13" s="44" t="str">
        <f>IFERROR(VLOOKUP(B13, results!A:C, 3, FALSE), "")</f>
        <v>RR</v>
      </c>
      <c r="E13" s="44">
        <v>0.0</v>
      </c>
      <c r="F13" s="44">
        <v>0.0</v>
      </c>
      <c r="G13" s="44"/>
      <c r="H13" s="45"/>
      <c r="I13" s="45"/>
      <c r="J13" s="45">
        <f>IF(L13&gt;L14,1,0)</f>
        <v>0</v>
      </c>
      <c r="K13" s="44">
        <f>IF(L13&lt;L14,1,0)</f>
        <v>1</v>
      </c>
      <c r="L13" s="45">
        <f>IF(E13&gt;E14,1,0)+IF(F13&gt;F14,1,0)+IF(G13&gt;G14,1,0)+IF(H13&gt;H14,1,0)+IF(I13&gt;I14,1,0)</f>
        <v>0</v>
      </c>
      <c r="M13" s="45">
        <f t="shared" si="1"/>
        <v>0</v>
      </c>
      <c r="N13" s="45">
        <f>L14</f>
        <v>2</v>
      </c>
      <c r="O13" s="45">
        <f t="shared" si="2"/>
        <v>2</v>
      </c>
      <c r="P13" s="45">
        <f t="shared" si="3"/>
        <v>0</v>
      </c>
      <c r="Q13" s="45">
        <f>COUNTIF(E14:I14,"&lt;&gt;") * 5 -SUM(E14:I14)</f>
        <v>-9</v>
      </c>
      <c r="R13" s="45">
        <f t="shared" si="4"/>
        <v>9</v>
      </c>
      <c r="S13" s="45" t="s">
        <v>56</v>
      </c>
      <c r="T13" s="45" t="s">
        <v>56</v>
      </c>
      <c r="U13" s="46"/>
      <c r="V13" s="47" t="b">
        <v>1</v>
      </c>
      <c r="W13" s="50"/>
    </row>
    <row r="14" ht="15.75" customHeight="1">
      <c r="A14" s="38"/>
      <c r="B14" s="39">
        <v>3.0</v>
      </c>
      <c r="C14" s="39" t="str">
        <f>IFERROR(VLOOKUP(B14, results!A:C, 2, FALSE), "")</f>
        <v>vandels</v>
      </c>
      <c r="D14" s="39" t="str">
        <f>IFERROR(VLOOKUP(B14, results!A:C, 3, FALSE), "")</f>
        <v>RR</v>
      </c>
      <c r="E14" s="39">
        <v>9.0</v>
      </c>
      <c r="F14" s="39">
        <v>10.0</v>
      </c>
      <c r="G14" s="39"/>
      <c r="H14" s="40"/>
      <c r="I14" s="40"/>
      <c r="J14" s="40">
        <f>IF(L14&gt;L13,1,0)</f>
        <v>1</v>
      </c>
      <c r="K14" s="39">
        <f>IF(L14&lt;L13,1,0)</f>
        <v>0</v>
      </c>
      <c r="L14" s="40">
        <f>IF(E14&gt;E13,1,0)+IF(F14&gt;F13,1,0)+IF(G14&gt;G13,1,0)+IF(H14&gt;H13,1,0)+IF(I14&gt;I13,1,0)</f>
        <v>2</v>
      </c>
      <c r="M14" s="40">
        <f t="shared" si="1"/>
        <v>0</v>
      </c>
      <c r="N14" s="40">
        <f>L13</f>
        <v>0</v>
      </c>
      <c r="O14" s="40">
        <f t="shared" si="2"/>
        <v>2</v>
      </c>
      <c r="P14" s="40">
        <f t="shared" si="3"/>
        <v>19</v>
      </c>
      <c r="Q14" s="40">
        <f>COUNTIF(E13:I13,"&lt;&gt;") * 5 -SUM(E13:I13)</f>
        <v>10</v>
      </c>
      <c r="R14" s="40">
        <f t="shared" si="4"/>
        <v>9</v>
      </c>
      <c r="S14" s="40" t="s">
        <v>56</v>
      </c>
      <c r="T14" s="40" t="s">
        <v>56</v>
      </c>
      <c r="U14" s="48"/>
      <c r="V14" s="42"/>
      <c r="W14" s="50"/>
    </row>
  </sheetData>
  <mergeCells count="22">
    <mergeCell ref="A3:A4"/>
    <mergeCell ref="A5:A6"/>
    <mergeCell ref="A7:A8"/>
    <mergeCell ref="A9:A10"/>
    <mergeCell ref="A11:A12"/>
    <mergeCell ref="A13:A14"/>
    <mergeCell ref="A1:A2"/>
    <mergeCell ref="B1:B2"/>
    <mergeCell ref="C1:C2"/>
    <mergeCell ref="D1:D2"/>
    <mergeCell ref="E1:I1"/>
    <mergeCell ref="J1:K1"/>
    <mergeCell ref="L1:O1"/>
    <mergeCell ref="V11:V12"/>
    <mergeCell ref="V13:V14"/>
    <mergeCell ref="P1:R1"/>
    <mergeCell ref="S1:T1"/>
    <mergeCell ref="V1:V2"/>
    <mergeCell ref="V3:V4"/>
    <mergeCell ref="V5:V6"/>
    <mergeCell ref="V7:V8"/>
    <mergeCell ref="V9:V10"/>
  </mergeCells>
  <conditionalFormatting sqref="J3:J14">
    <cfRule type="cellIs" dxfId="0" priority="1" operator="equal">
      <formula>1</formula>
    </cfRule>
  </conditionalFormatting>
  <conditionalFormatting sqref="K3:K14">
    <cfRule type="cellIs" dxfId="1" priority="2" operator="equal">
      <formula>1</formula>
    </cfRule>
  </conditionalFormatting>
  <printOptions/>
  <pageMargins bottom="0.0" footer="0.0" header="0.0" left="0.2362204724409449" right="0.2362204724409449" top="0.7480314960629921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6.0"/>
    <col customWidth="1" min="3" max="3" width="21.0"/>
    <col customWidth="1" min="4" max="4" width="18.86"/>
    <col customWidth="1" min="5" max="11" width="4.43"/>
    <col customWidth="1" min="12" max="14" width="10.0"/>
    <col customWidth="1" min="15" max="20" width="6.0"/>
    <col customWidth="1" min="21" max="21" width="21.0"/>
    <col customWidth="1" min="22" max="23" width="8.71"/>
  </cols>
  <sheetData>
    <row r="1" ht="14.25" customHeight="1">
      <c r="A1" s="6" t="s">
        <v>58</v>
      </c>
      <c r="B1" s="6" t="s">
        <v>14</v>
      </c>
      <c r="C1" s="6" t="s">
        <v>15</v>
      </c>
      <c r="D1" s="8" t="s">
        <v>59</v>
      </c>
      <c r="E1" s="6" t="s">
        <v>44</v>
      </c>
      <c r="J1" s="6" t="s">
        <v>45</v>
      </c>
      <c r="L1" s="6" t="s">
        <v>46</v>
      </c>
      <c r="P1" s="6" t="s">
        <v>47</v>
      </c>
      <c r="S1" s="6" t="s">
        <v>20</v>
      </c>
      <c r="U1" s="24"/>
      <c r="V1" s="51" t="s">
        <v>48</v>
      </c>
      <c r="W1" s="26" t="s">
        <v>49</v>
      </c>
    </row>
    <row r="2" ht="14.25" customHeight="1">
      <c r="E2" s="27" t="s">
        <v>50</v>
      </c>
      <c r="F2" s="27" t="s">
        <v>51</v>
      </c>
      <c r="G2" s="27" t="s">
        <v>52</v>
      </c>
      <c r="H2" s="27" t="s">
        <v>53</v>
      </c>
      <c r="I2" s="27" t="s">
        <v>54</v>
      </c>
      <c r="J2" s="27" t="s">
        <v>25</v>
      </c>
      <c r="K2" s="27" t="s">
        <v>26</v>
      </c>
      <c r="L2" s="27" t="s">
        <v>25</v>
      </c>
      <c r="M2" s="27" t="s">
        <v>30</v>
      </c>
      <c r="N2" s="27" t="s">
        <v>26</v>
      </c>
      <c r="O2" s="27" t="s">
        <v>27</v>
      </c>
      <c r="P2" s="27" t="s">
        <v>55</v>
      </c>
      <c r="Q2" s="27" t="s">
        <v>33</v>
      </c>
      <c r="R2" s="27" t="s">
        <v>36</v>
      </c>
      <c r="S2" s="28" t="s">
        <v>56</v>
      </c>
      <c r="T2" s="29" t="s">
        <v>56</v>
      </c>
      <c r="U2" s="27" t="s">
        <v>57</v>
      </c>
      <c r="V2" s="30"/>
      <c r="W2" s="31" t="b">
        <v>0</v>
      </c>
    </row>
    <row r="3" ht="14.25" customHeight="1">
      <c r="A3" s="52">
        <v>73.0</v>
      </c>
      <c r="B3" s="53"/>
      <c r="C3" s="53" t="str">
        <f>IFERROR(VLOOKUP(B3, results!A:C, 2, FALSE), "")</f>
        <v/>
      </c>
      <c r="D3" s="53" t="s">
        <v>60</v>
      </c>
      <c r="E3" s="53"/>
      <c r="F3" s="53"/>
      <c r="G3" s="54"/>
      <c r="H3" s="54"/>
      <c r="I3" s="54"/>
      <c r="J3" s="54">
        <f>IF(L3&gt;L4,1,0)</f>
        <v>0</v>
      </c>
      <c r="K3" s="53">
        <f>IF(L3&lt;L4,1,0)</f>
        <v>0</v>
      </c>
      <c r="L3" s="54">
        <f>IF(E3&gt;E4,1,0)+IF(F3&gt;F4,1,0)+IF(G3&gt;G4,1,0)+IF(H3&gt;H4,1,0)+IF(I3&gt;I4,1,0)</f>
        <v>0</v>
      </c>
      <c r="M3" s="54">
        <f t="shared" ref="M3:M62" si="1">O3-L3-N3</f>
        <v>0</v>
      </c>
      <c r="N3" s="54">
        <f>L4</f>
        <v>0</v>
      </c>
      <c r="O3" s="54">
        <f t="shared" ref="O3:O62" si="2">IF(ISBLANK(E3),0,1)+IF(ISBLANK(F3),0,1)+IF(ISBLANK(G3),0,1)+IF(ISBLANK(H3),0,1)+IF(ISBLANK(I3),0,1)</f>
        <v>0</v>
      </c>
      <c r="P3" s="54">
        <f t="shared" ref="P3:P62" si="3">SUM(E3:I3)</f>
        <v>0</v>
      </c>
      <c r="Q3" s="54">
        <f>COUNTIF(E4:I4,"&lt;&gt;") * 5 -SUM(E4:I4)</f>
        <v>0</v>
      </c>
      <c r="R3" s="54">
        <f t="shared" ref="R3:R62" si="4">IFERROR(P3-Q3,0)</f>
        <v>0</v>
      </c>
      <c r="S3" s="54" t="s">
        <v>56</v>
      </c>
      <c r="T3" s="54" t="s">
        <v>56</v>
      </c>
      <c r="U3" s="55"/>
      <c r="V3" s="56" t="b">
        <v>0</v>
      </c>
      <c r="W3" s="57"/>
    </row>
    <row r="4" ht="14.25" customHeight="1">
      <c r="A4" s="38"/>
      <c r="B4" s="39"/>
      <c r="C4" s="39" t="str">
        <f>IFERROR(VLOOKUP(B4, results!A:C, 2, FALSE), "")</f>
        <v/>
      </c>
      <c r="D4" s="39" t="s">
        <v>60</v>
      </c>
      <c r="E4" s="39"/>
      <c r="F4" s="39"/>
      <c r="G4" s="40"/>
      <c r="H4" s="40"/>
      <c r="I4" s="40"/>
      <c r="J4" s="40">
        <f>IF(L4&gt;L3,1,0)</f>
        <v>0</v>
      </c>
      <c r="K4" s="39">
        <f>IF(L4&lt;L3,1,0)</f>
        <v>0</v>
      </c>
      <c r="L4" s="40">
        <f>IF(E4&gt;E3,1,0)+IF(F4&gt;F3,1,0)+IF(G4&gt;G3,1,0)+IF(H4&gt;H3,1,0)+IF(I4&gt;I3,1,0)</f>
        <v>0</v>
      </c>
      <c r="M4" s="40">
        <f t="shared" si="1"/>
        <v>0</v>
      </c>
      <c r="N4" s="40">
        <f>L3</f>
        <v>0</v>
      </c>
      <c r="O4" s="40">
        <f t="shared" si="2"/>
        <v>0</v>
      </c>
      <c r="P4" s="40">
        <f t="shared" si="3"/>
        <v>0</v>
      </c>
      <c r="Q4" s="40">
        <f>COUNTIF(E3:I3,"&lt;&gt;") * 5 -SUM(E3:I3)</f>
        <v>0</v>
      </c>
      <c r="R4" s="40">
        <f t="shared" si="4"/>
        <v>0</v>
      </c>
      <c r="S4" s="40" t="s">
        <v>56</v>
      </c>
      <c r="T4" s="40" t="s">
        <v>56</v>
      </c>
      <c r="U4" s="58"/>
      <c r="V4" s="42"/>
      <c r="W4" s="50"/>
    </row>
    <row r="5" ht="14.25" customHeight="1">
      <c r="A5" s="59">
        <v>74.0</v>
      </c>
      <c r="B5" s="60"/>
      <c r="C5" s="60" t="str">
        <f>IFERROR(VLOOKUP(B5, results!A:C, 2, FALSE), "")</f>
        <v/>
      </c>
      <c r="D5" s="60" t="s">
        <v>60</v>
      </c>
      <c r="E5" s="60"/>
      <c r="F5" s="60"/>
      <c r="G5" s="60"/>
      <c r="H5" s="61"/>
      <c r="I5" s="61"/>
      <c r="J5" s="61">
        <f>IF(L5&gt;L6,1,0)</f>
        <v>0</v>
      </c>
      <c r="K5" s="60">
        <f>IF(L5&lt;L6,1,0)</f>
        <v>0</v>
      </c>
      <c r="L5" s="61">
        <f>IF(E5&gt;E6,1,0)+IF(F5&gt;F6,1,0)+IF(G5&gt;G6,1,0)+IF(H5&gt;H6,1,0)+IF(I5&gt;I6,1,0)</f>
        <v>0</v>
      </c>
      <c r="M5" s="61">
        <f t="shared" si="1"/>
        <v>0</v>
      </c>
      <c r="N5" s="61">
        <f>L6</f>
        <v>0</v>
      </c>
      <c r="O5" s="61">
        <f t="shared" si="2"/>
        <v>0</v>
      </c>
      <c r="P5" s="61">
        <f t="shared" si="3"/>
        <v>0</v>
      </c>
      <c r="Q5" s="61">
        <f>COUNTIF(E6:I6,"&lt;&gt;") * 5 -SUM(E6:I6)</f>
        <v>0</v>
      </c>
      <c r="R5" s="61">
        <f t="shared" si="4"/>
        <v>0</v>
      </c>
      <c r="S5" s="61" t="s">
        <v>56</v>
      </c>
      <c r="T5" s="61" t="s">
        <v>56</v>
      </c>
      <c r="U5" s="62"/>
      <c r="V5" s="63" t="b">
        <v>0</v>
      </c>
      <c r="W5" s="64"/>
    </row>
    <row r="6" ht="14.25" customHeight="1">
      <c r="A6" s="38"/>
      <c r="B6" s="39"/>
      <c r="C6" s="39" t="str">
        <f>IFERROR(VLOOKUP(B6, results!A:C, 2, FALSE), "")</f>
        <v/>
      </c>
      <c r="D6" s="39" t="s">
        <v>60</v>
      </c>
      <c r="E6" s="39"/>
      <c r="F6" s="39"/>
      <c r="G6" s="39"/>
      <c r="H6" s="40"/>
      <c r="I6" s="40"/>
      <c r="J6" s="40">
        <f>IF(L6&gt;L5,1,0)</f>
        <v>0</v>
      </c>
      <c r="K6" s="39">
        <f>IF(L6&lt;L5,1,0)</f>
        <v>0</v>
      </c>
      <c r="L6" s="40">
        <f>IF(E6&gt;E5,1,0)+IF(F6&gt;F5,1,0)+IF(G6&gt;G5,1,0)+IF(H6&gt;H5,1,0)+IF(I6&gt;I5,1,0)</f>
        <v>0</v>
      </c>
      <c r="M6" s="40">
        <f t="shared" si="1"/>
        <v>0</v>
      </c>
      <c r="N6" s="40">
        <f>L5</f>
        <v>0</v>
      </c>
      <c r="O6" s="40">
        <f t="shared" si="2"/>
        <v>0</v>
      </c>
      <c r="P6" s="40">
        <f t="shared" si="3"/>
        <v>0</v>
      </c>
      <c r="Q6" s="40">
        <f>COUNTIF(E5:I5,"&lt;&gt;") * 5 -SUM(E5:I5)</f>
        <v>0</v>
      </c>
      <c r="R6" s="40">
        <f t="shared" si="4"/>
        <v>0</v>
      </c>
      <c r="S6" s="40" t="s">
        <v>56</v>
      </c>
      <c r="T6" s="40" t="s">
        <v>56</v>
      </c>
      <c r="U6" s="58"/>
      <c r="V6" s="42"/>
      <c r="W6" s="50"/>
    </row>
    <row r="7" ht="14.25" customHeight="1">
      <c r="A7" s="59">
        <v>75.0</v>
      </c>
      <c r="B7" s="60"/>
      <c r="C7" s="60" t="str">
        <f>IFERROR(VLOOKUP(B7, results!A:C, 2, FALSE), "")</f>
        <v/>
      </c>
      <c r="D7" s="60" t="s">
        <v>60</v>
      </c>
      <c r="E7" s="60"/>
      <c r="F7" s="60"/>
      <c r="G7" s="61"/>
      <c r="H7" s="61"/>
      <c r="I7" s="61"/>
      <c r="J7" s="61">
        <f>IF(L7&gt;L8,1,0)</f>
        <v>0</v>
      </c>
      <c r="K7" s="60">
        <f>IF(L7&lt;L8,1,0)</f>
        <v>0</v>
      </c>
      <c r="L7" s="61">
        <f>IF(E7&gt;E8,1,0)+IF(F7&gt;F8,1,0)+IF(G7&gt;G8,1,0)+IF(H7&gt;H8,1,0)+IF(I7&gt;I8,1,0)</f>
        <v>0</v>
      </c>
      <c r="M7" s="61">
        <f t="shared" si="1"/>
        <v>0</v>
      </c>
      <c r="N7" s="61">
        <f>L8</f>
        <v>0</v>
      </c>
      <c r="O7" s="61">
        <f t="shared" si="2"/>
        <v>0</v>
      </c>
      <c r="P7" s="61">
        <f t="shared" si="3"/>
        <v>0</v>
      </c>
      <c r="Q7" s="61">
        <f>COUNTIF(E8:I8,"&lt;&gt;") * 5 -SUM(E8:I8)</f>
        <v>0</v>
      </c>
      <c r="R7" s="61">
        <f t="shared" si="4"/>
        <v>0</v>
      </c>
      <c r="S7" s="61" t="s">
        <v>56</v>
      </c>
      <c r="T7" s="61" t="s">
        <v>56</v>
      </c>
      <c r="U7" s="62"/>
      <c r="V7" s="63" t="b">
        <v>0</v>
      </c>
      <c r="W7" s="64"/>
    </row>
    <row r="8" ht="14.25" customHeight="1">
      <c r="A8" s="38"/>
      <c r="B8" s="39"/>
      <c r="C8" s="39" t="str">
        <f>IFERROR(VLOOKUP(B8, results!A:C, 2, FALSE), "")</f>
        <v/>
      </c>
      <c r="D8" s="39" t="s">
        <v>60</v>
      </c>
      <c r="E8" s="39"/>
      <c r="F8" s="39"/>
      <c r="G8" s="40"/>
      <c r="H8" s="40"/>
      <c r="I8" s="40"/>
      <c r="J8" s="40">
        <f>IF(L8&gt;L7,1,0)</f>
        <v>0</v>
      </c>
      <c r="K8" s="39">
        <f>IF(L8&lt;L7,1,0)</f>
        <v>0</v>
      </c>
      <c r="L8" s="40">
        <f>IF(E8&gt;E7,1,0)+IF(F8&gt;F7,1,0)+IF(G8&gt;G7,1,0)+IF(H8&gt;H7,1,0)+IF(I8&gt;I7,1,0)</f>
        <v>0</v>
      </c>
      <c r="M8" s="40">
        <f t="shared" si="1"/>
        <v>0</v>
      </c>
      <c r="N8" s="40">
        <f>L7</f>
        <v>0</v>
      </c>
      <c r="O8" s="40">
        <f t="shared" si="2"/>
        <v>0</v>
      </c>
      <c r="P8" s="40">
        <f t="shared" si="3"/>
        <v>0</v>
      </c>
      <c r="Q8" s="40">
        <f>COUNTIF(E7:I7,"&lt;&gt;") * 5 -SUM(E7:I7)</f>
        <v>0</v>
      </c>
      <c r="R8" s="40">
        <f t="shared" si="4"/>
        <v>0</v>
      </c>
      <c r="S8" s="40" t="s">
        <v>56</v>
      </c>
      <c r="T8" s="40" t="s">
        <v>56</v>
      </c>
      <c r="U8" s="58"/>
      <c r="V8" s="42"/>
      <c r="W8" s="50"/>
    </row>
    <row r="9" ht="14.25" customHeight="1">
      <c r="A9" s="59">
        <v>76.0</v>
      </c>
      <c r="B9" s="65"/>
      <c r="C9" s="60" t="str">
        <f>IFERROR(VLOOKUP(B9, results!A:C, 2, FALSE), "")</f>
        <v/>
      </c>
      <c r="D9" s="60" t="s">
        <v>60</v>
      </c>
      <c r="E9" s="66"/>
      <c r="F9" s="66"/>
      <c r="G9" s="61"/>
      <c r="H9" s="61"/>
      <c r="I9" s="61"/>
      <c r="J9" s="61">
        <f>IF(L9&gt;L10,1,0)</f>
        <v>0</v>
      </c>
      <c r="K9" s="60">
        <f>IF(L9&lt;L10,1,0)</f>
        <v>0</v>
      </c>
      <c r="L9" s="61">
        <f>IF(E9&gt;E10,1,0)+IF(F9&gt;F10,1,0)+IF(G9&gt;G10,1,0)+IF(H9&gt;H10,1,0)+IF(I9&gt;I10,1,0)</f>
        <v>0</v>
      </c>
      <c r="M9" s="61">
        <f t="shared" si="1"/>
        <v>0</v>
      </c>
      <c r="N9" s="61">
        <f>L10</f>
        <v>0</v>
      </c>
      <c r="O9" s="61">
        <f t="shared" si="2"/>
        <v>0</v>
      </c>
      <c r="P9" s="61">
        <f t="shared" si="3"/>
        <v>0</v>
      </c>
      <c r="Q9" s="61">
        <f>COUNTIF(E10:I10,"&lt;&gt;") * 5 -SUM(E10:I10)</f>
        <v>0</v>
      </c>
      <c r="R9" s="61">
        <f t="shared" si="4"/>
        <v>0</v>
      </c>
      <c r="S9" s="61" t="s">
        <v>56</v>
      </c>
      <c r="T9" s="61" t="s">
        <v>56</v>
      </c>
      <c r="U9" s="62"/>
      <c r="V9" s="67" t="b">
        <v>0</v>
      </c>
      <c r="W9" s="68"/>
    </row>
    <row r="10" ht="14.25" customHeight="1">
      <c r="A10" s="38"/>
      <c r="B10" s="69"/>
      <c r="C10" s="39" t="str">
        <f>IFERROR(VLOOKUP(B10, results!A:C, 2, FALSE), "")</f>
        <v/>
      </c>
      <c r="D10" s="39" t="s">
        <v>60</v>
      </c>
      <c r="E10" s="70"/>
      <c r="F10" s="70"/>
      <c r="G10" s="40"/>
      <c r="H10" s="40"/>
      <c r="I10" s="40"/>
      <c r="J10" s="40">
        <f>IF(L10&gt;L9,1,0)</f>
        <v>0</v>
      </c>
      <c r="K10" s="39">
        <f>IF(L10&lt;L9,1,0)</f>
        <v>0</v>
      </c>
      <c r="L10" s="40">
        <f>IF(E10&gt;E9,1,0)+IF(F10&gt;F9,1,0)+IF(G10&gt;G9,1,0)+IF(H10&gt;H9,1,0)+IF(I10&gt;I9,1,0)</f>
        <v>0</v>
      </c>
      <c r="M10" s="40">
        <f t="shared" si="1"/>
        <v>0</v>
      </c>
      <c r="N10" s="40">
        <f>L9</f>
        <v>0</v>
      </c>
      <c r="O10" s="40">
        <f t="shared" si="2"/>
        <v>0</v>
      </c>
      <c r="P10" s="40">
        <f t="shared" si="3"/>
        <v>0</v>
      </c>
      <c r="Q10" s="40">
        <f>COUNTIF(E9:I9,"&lt;&gt;") * 5 -SUM(E9:I9)</f>
        <v>0</v>
      </c>
      <c r="R10" s="40">
        <f t="shared" si="4"/>
        <v>0</v>
      </c>
      <c r="S10" s="40" t="s">
        <v>56</v>
      </c>
      <c r="T10" s="40" t="s">
        <v>56</v>
      </c>
      <c r="U10" s="58"/>
      <c r="V10" s="30"/>
      <c r="W10" s="68"/>
    </row>
    <row r="11" ht="14.25" customHeight="1">
      <c r="A11" s="59">
        <v>77.0</v>
      </c>
      <c r="B11" s="60"/>
      <c r="C11" s="60" t="str">
        <f>IFERROR(VLOOKUP(B11, results!A:C, 2, FALSE), "")</f>
        <v/>
      </c>
      <c r="D11" s="60" t="s">
        <v>60</v>
      </c>
      <c r="E11" s="66"/>
      <c r="F11" s="66"/>
      <c r="G11" s="61"/>
      <c r="H11" s="61"/>
      <c r="I11" s="61"/>
      <c r="J11" s="61">
        <f>IF(L11&gt;L12,1,0)</f>
        <v>0</v>
      </c>
      <c r="K11" s="60">
        <f>IF(L11&lt;L12,1,0)</f>
        <v>0</v>
      </c>
      <c r="L11" s="61">
        <f>IF(E11&gt;E12,1,0)+IF(F11&gt;F12,1,0)+IF(G11&gt;G12,1,0)+IF(H11&gt;H12,1,0)+IF(I11&gt;I12,1,0)</f>
        <v>0</v>
      </c>
      <c r="M11" s="61">
        <f t="shared" si="1"/>
        <v>0</v>
      </c>
      <c r="N11" s="61">
        <f>L12</f>
        <v>0</v>
      </c>
      <c r="O11" s="61">
        <f t="shared" si="2"/>
        <v>0</v>
      </c>
      <c r="P11" s="61">
        <f t="shared" si="3"/>
        <v>0</v>
      </c>
      <c r="Q11" s="61">
        <f>COUNTIF(E12:I12,"&lt;&gt;") * 5 -SUM(E12:I12)</f>
        <v>0</v>
      </c>
      <c r="R11" s="61">
        <f t="shared" si="4"/>
        <v>0</v>
      </c>
      <c r="S11" s="61" t="s">
        <v>56</v>
      </c>
      <c r="T11" s="61" t="s">
        <v>56</v>
      </c>
      <c r="U11" s="62"/>
      <c r="V11" s="67" t="b">
        <v>0</v>
      </c>
      <c r="W11" s="68"/>
    </row>
    <row r="12" ht="14.25" customHeight="1">
      <c r="A12" s="38"/>
      <c r="B12" s="39"/>
      <c r="C12" s="39" t="str">
        <f>IFERROR(VLOOKUP(B12, results!A:C, 2, FALSE), "")</f>
        <v/>
      </c>
      <c r="D12" s="39" t="s">
        <v>60</v>
      </c>
      <c r="E12" s="70"/>
      <c r="F12" s="70"/>
      <c r="G12" s="40"/>
      <c r="H12" s="40"/>
      <c r="I12" s="40"/>
      <c r="J12" s="40">
        <f>IF(L12&gt;L11,1,0)</f>
        <v>0</v>
      </c>
      <c r="K12" s="39">
        <f>IF(L12&lt;L11,1,0)</f>
        <v>0</v>
      </c>
      <c r="L12" s="40">
        <f>IF(E12&gt;E11,1,0)+IF(F12&gt;F11,1,0)+IF(G12&gt;G11,1,0)+IF(H12&gt;H11,1,0)+IF(I12&gt;I11,1,0)</f>
        <v>0</v>
      </c>
      <c r="M12" s="40">
        <f t="shared" si="1"/>
        <v>0</v>
      </c>
      <c r="N12" s="40">
        <f>L11</f>
        <v>0</v>
      </c>
      <c r="O12" s="40">
        <f t="shared" si="2"/>
        <v>0</v>
      </c>
      <c r="P12" s="40">
        <f t="shared" si="3"/>
        <v>0</v>
      </c>
      <c r="Q12" s="40">
        <f>COUNTIF(E11:I11,"&lt;&gt;") * 5 -SUM(E11:I11)</f>
        <v>0</v>
      </c>
      <c r="R12" s="40">
        <f t="shared" si="4"/>
        <v>0</v>
      </c>
      <c r="S12" s="40" t="s">
        <v>56</v>
      </c>
      <c r="T12" s="40" t="s">
        <v>56</v>
      </c>
      <c r="U12" s="58"/>
      <c r="V12" s="30"/>
      <c r="W12" s="68"/>
    </row>
    <row r="13" ht="14.25" customHeight="1">
      <c r="A13" s="71">
        <v>78.0</v>
      </c>
      <c r="B13" s="33"/>
      <c r="C13" s="33" t="str">
        <f>IFERROR(VLOOKUP(B13, results!A:C, 2, FALSE), "")</f>
        <v/>
      </c>
      <c r="D13" s="33" t="s">
        <v>61</v>
      </c>
      <c r="E13" s="33"/>
      <c r="F13" s="33"/>
      <c r="G13" s="34"/>
      <c r="H13" s="34"/>
      <c r="I13" s="34"/>
      <c r="J13" s="34">
        <f>IF(L13&gt;L14,1,0)</f>
        <v>0</v>
      </c>
      <c r="K13" s="33">
        <f>IF(L13&lt;L14,1,0)</f>
        <v>0</v>
      </c>
      <c r="L13" s="34">
        <f>IF(E13&gt;E14,1,0)+IF(F13&gt;F14,1,0)+IF(G13&gt;G14,1,0)+IF(H13&gt;H14,1,0)+IF(I13&gt;I14,1,0)</f>
        <v>0</v>
      </c>
      <c r="M13" s="34">
        <f t="shared" si="1"/>
        <v>0</v>
      </c>
      <c r="N13" s="34">
        <f>L14</f>
        <v>0</v>
      </c>
      <c r="O13" s="34">
        <f t="shared" si="2"/>
        <v>0</v>
      </c>
      <c r="P13" s="34">
        <f t="shared" si="3"/>
        <v>0</v>
      </c>
      <c r="Q13" s="34">
        <f>COUNTIF(E14:I14,"&lt;&gt;") * 5 -SUM(E14:I14)</f>
        <v>0</v>
      </c>
      <c r="R13" s="34">
        <f t="shared" si="4"/>
        <v>0</v>
      </c>
      <c r="S13" s="34" t="s">
        <v>56</v>
      </c>
      <c r="T13" s="34" t="s">
        <v>56</v>
      </c>
      <c r="U13" s="72"/>
      <c r="V13" s="36" t="b">
        <v>0</v>
      </c>
      <c r="W13" s="73"/>
    </row>
    <row r="14" ht="14.25" customHeight="1">
      <c r="A14" s="38"/>
      <c r="B14" s="39"/>
      <c r="C14" s="39" t="str">
        <f>IFERROR(VLOOKUP(B14, results!A:C, 2, FALSE), "")</f>
        <v/>
      </c>
      <c r="D14" s="39" t="s">
        <v>61</v>
      </c>
      <c r="E14" s="39"/>
      <c r="F14" s="39"/>
      <c r="G14" s="40"/>
      <c r="H14" s="40"/>
      <c r="I14" s="40"/>
      <c r="J14" s="40">
        <f>IF(L14&gt;L13,1,0)</f>
        <v>0</v>
      </c>
      <c r="K14" s="39">
        <f>IF(L14&lt;L13,1,0)</f>
        <v>0</v>
      </c>
      <c r="L14" s="40">
        <f>IF(E14&gt;E13,1,0)+IF(F14&gt;F13,1,0)+IF(G14&gt;G13,1,0)+IF(H14&gt;H13,1,0)+IF(I14&gt;I13,1,0)</f>
        <v>0</v>
      </c>
      <c r="M14" s="40">
        <f t="shared" si="1"/>
        <v>0</v>
      </c>
      <c r="N14" s="40">
        <f>L13</f>
        <v>0</v>
      </c>
      <c r="O14" s="40">
        <f t="shared" si="2"/>
        <v>0</v>
      </c>
      <c r="P14" s="40">
        <f t="shared" si="3"/>
        <v>0</v>
      </c>
      <c r="Q14" s="40">
        <f>COUNTIF(E13:I13,"&lt;&gt;") * 5 -SUM(E13:I13)</f>
        <v>0</v>
      </c>
      <c r="R14" s="40">
        <f t="shared" si="4"/>
        <v>0</v>
      </c>
      <c r="S14" s="40" t="s">
        <v>56</v>
      </c>
      <c r="T14" s="40" t="s">
        <v>56</v>
      </c>
      <c r="U14" s="58"/>
      <c r="V14" s="42"/>
      <c r="W14" s="50"/>
    </row>
    <row r="15" ht="15.75" customHeight="1">
      <c r="A15" s="49">
        <v>79.0</v>
      </c>
      <c r="B15" s="44"/>
      <c r="C15" s="44" t="str">
        <f>IFERROR(VLOOKUP(B15, results!A:C, 2, FALSE), "")</f>
        <v/>
      </c>
      <c r="D15" s="44" t="s">
        <v>61</v>
      </c>
      <c r="E15" s="44"/>
      <c r="F15" s="44"/>
      <c r="G15" s="45"/>
      <c r="H15" s="45"/>
      <c r="I15" s="45"/>
      <c r="J15" s="45">
        <f>IF(L15&gt;L16,1,0)</f>
        <v>0</v>
      </c>
      <c r="K15" s="44">
        <f>IF(L15&lt;L16,1,0)</f>
        <v>0</v>
      </c>
      <c r="L15" s="45">
        <f>IF(E15&gt;E16,1,0)+IF(F15&gt;F16,1,0)+IF(G15&gt;G16,1,0)+IF(H15&gt;H16,1,0)+IF(I15&gt;I16,1,0)</f>
        <v>0</v>
      </c>
      <c r="M15" s="45">
        <f t="shared" si="1"/>
        <v>0</v>
      </c>
      <c r="N15" s="45">
        <f>L16</f>
        <v>0</v>
      </c>
      <c r="O15" s="45">
        <f t="shared" si="2"/>
        <v>0</v>
      </c>
      <c r="P15" s="45">
        <f t="shared" si="3"/>
        <v>0</v>
      </c>
      <c r="Q15" s="45">
        <f>COUNTIF(E16:I16,"&lt;&gt;") * 5 -SUM(E16:I16)</f>
        <v>0</v>
      </c>
      <c r="R15" s="45">
        <f t="shared" si="4"/>
        <v>0</v>
      </c>
      <c r="S15" s="45" t="s">
        <v>56</v>
      </c>
      <c r="T15" s="45" t="s">
        <v>56</v>
      </c>
      <c r="U15" s="74"/>
      <c r="V15" s="47" t="b">
        <v>0</v>
      </c>
      <c r="W15" s="75"/>
    </row>
    <row r="16" ht="15.75" customHeight="1">
      <c r="A16" s="38"/>
      <c r="B16" s="39"/>
      <c r="C16" s="39" t="str">
        <f>IFERROR(VLOOKUP(B16, results!A:C, 2, FALSE), "")</f>
        <v/>
      </c>
      <c r="D16" s="39" t="s">
        <v>61</v>
      </c>
      <c r="E16" s="39"/>
      <c r="F16" s="39"/>
      <c r="G16" s="40"/>
      <c r="H16" s="40"/>
      <c r="I16" s="40"/>
      <c r="J16" s="40">
        <f>IF(L16&gt;L15,1,0)</f>
        <v>0</v>
      </c>
      <c r="K16" s="39">
        <f>IF(L16&lt;L15,1,0)</f>
        <v>0</v>
      </c>
      <c r="L16" s="40">
        <f>IF(E16&gt;E15,1,0)+IF(F16&gt;F15,1,0)+IF(G16&gt;G15,1,0)+IF(H16&gt;H15,1,0)+IF(I16&gt;I15,1,0)</f>
        <v>0</v>
      </c>
      <c r="M16" s="40">
        <f t="shared" si="1"/>
        <v>0</v>
      </c>
      <c r="N16" s="40">
        <f>L15</f>
        <v>0</v>
      </c>
      <c r="O16" s="40">
        <f t="shared" si="2"/>
        <v>0</v>
      </c>
      <c r="P16" s="40">
        <f t="shared" si="3"/>
        <v>0</v>
      </c>
      <c r="Q16" s="40">
        <f>COUNTIF(E15:I15,"&lt;&gt;") * 5 -SUM(E15:I15)</f>
        <v>0</v>
      </c>
      <c r="R16" s="40">
        <f t="shared" si="4"/>
        <v>0</v>
      </c>
      <c r="S16" s="40" t="s">
        <v>56</v>
      </c>
      <c r="T16" s="40" t="s">
        <v>56</v>
      </c>
      <c r="U16" s="58"/>
      <c r="V16" s="42"/>
      <c r="W16" s="50"/>
    </row>
    <row r="17" ht="15.75" customHeight="1">
      <c r="A17" s="49">
        <v>80.0</v>
      </c>
      <c r="B17" s="44"/>
      <c r="C17" s="44" t="str">
        <f>IFERROR(VLOOKUP(B17, results!A:C, 2, FALSE), "")</f>
        <v/>
      </c>
      <c r="D17" s="44" t="s">
        <v>61</v>
      </c>
      <c r="E17" s="44"/>
      <c r="F17" s="44"/>
      <c r="G17" s="45"/>
      <c r="H17" s="45"/>
      <c r="I17" s="45"/>
      <c r="J17" s="45">
        <f>IF(L17&gt;L18,1,0)</f>
        <v>0</v>
      </c>
      <c r="K17" s="44">
        <f>IF(L17&lt;L18,1,0)</f>
        <v>0</v>
      </c>
      <c r="L17" s="45">
        <f>IF(E17&gt;E18,1,0)+IF(F17&gt;F18,1,0)+IF(G17&gt;G18,1,0)+IF(H17&gt;H18,1,0)+IF(I17&gt;I18,1,0)</f>
        <v>0</v>
      </c>
      <c r="M17" s="45">
        <f t="shared" si="1"/>
        <v>0</v>
      </c>
      <c r="N17" s="45">
        <f>L18</f>
        <v>0</v>
      </c>
      <c r="O17" s="45">
        <f t="shared" si="2"/>
        <v>0</v>
      </c>
      <c r="P17" s="45">
        <f t="shared" si="3"/>
        <v>0</v>
      </c>
      <c r="Q17" s="45">
        <f>COUNTIF(E18:I18,"&lt;&gt;") * 5 -SUM(E18:I18)</f>
        <v>0</v>
      </c>
      <c r="R17" s="45">
        <f t="shared" si="4"/>
        <v>0</v>
      </c>
      <c r="S17" s="45" t="s">
        <v>56</v>
      </c>
      <c r="T17" s="45" t="s">
        <v>56</v>
      </c>
      <c r="U17" s="74"/>
      <c r="V17" s="47" t="b">
        <v>0</v>
      </c>
      <c r="W17" s="75"/>
    </row>
    <row r="18" ht="14.25" customHeight="1">
      <c r="A18" s="38"/>
      <c r="B18" s="39"/>
      <c r="C18" s="39" t="str">
        <f>IFERROR(VLOOKUP(B18, results!A:C, 2, FALSE), "")</f>
        <v/>
      </c>
      <c r="D18" s="39" t="s">
        <v>61</v>
      </c>
      <c r="E18" s="39"/>
      <c r="F18" s="39"/>
      <c r="G18" s="40"/>
      <c r="H18" s="40"/>
      <c r="I18" s="40"/>
      <c r="J18" s="40">
        <f>IF(L18&gt;L17,1,0)</f>
        <v>0</v>
      </c>
      <c r="K18" s="39">
        <f>IF(L18&lt;L17,1,0)</f>
        <v>0</v>
      </c>
      <c r="L18" s="40">
        <f>IF(E18&gt;E17,1,0)+IF(F18&gt;F17,1,0)+IF(G18&gt;G17,1,0)+IF(H18&gt;H17,1,0)+IF(I18&gt;I17,1,0)</f>
        <v>0</v>
      </c>
      <c r="M18" s="40">
        <f t="shared" si="1"/>
        <v>0</v>
      </c>
      <c r="N18" s="40">
        <f>L17</f>
        <v>0</v>
      </c>
      <c r="O18" s="40">
        <f t="shared" si="2"/>
        <v>0</v>
      </c>
      <c r="P18" s="40">
        <f t="shared" si="3"/>
        <v>0</v>
      </c>
      <c r="Q18" s="40">
        <f>COUNTIF(E17:I17,"&lt;&gt;") * 5 -SUM(E17:I17)</f>
        <v>0</v>
      </c>
      <c r="R18" s="40">
        <f t="shared" si="4"/>
        <v>0</v>
      </c>
      <c r="S18" s="40" t="s">
        <v>56</v>
      </c>
      <c r="T18" s="40" t="s">
        <v>56</v>
      </c>
      <c r="U18" s="58"/>
      <c r="V18" s="42"/>
      <c r="W18" s="50"/>
    </row>
    <row r="19" ht="14.25" customHeight="1">
      <c r="A19" s="76">
        <v>81.0</v>
      </c>
      <c r="B19" s="77"/>
      <c r="C19" s="77" t="str">
        <f>IFERROR(VLOOKUP(B19, results!A:C, 2, FALSE), "")</f>
        <v/>
      </c>
      <c r="D19" s="77" t="s">
        <v>62</v>
      </c>
      <c r="E19" s="77"/>
      <c r="F19" s="78"/>
      <c r="G19" s="78"/>
      <c r="H19" s="78"/>
      <c r="I19" s="78"/>
      <c r="J19" s="78">
        <f>IF(L19&gt;L20,1,0)</f>
        <v>0</v>
      </c>
      <c r="K19" s="77">
        <f>IF(L19&lt;L20,1,0)</f>
        <v>0</v>
      </c>
      <c r="L19" s="78">
        <f>IF(E19&gt;E20,1,0)+IF(F19&gt;F20,1,0)+IF(G19&gt;G20,1,0)+IF(H19&gt;H20,1,0)+IF(I19&gt;I20,1,0)</f>
        <v>0</v>
      </c>
      <c r="M19" s="78">
        <f t="shared" si="1"/>
        <v>0</v>
      </c>
      <c r="N19" s="78">
        <f>L20</f>
        <v>0</v>
      </c>
      <c r="O19" s="78">
        <f t="shared" si="2"/>
        <v>0</v>
      </c>
      <c r="P19" s="78">
        <f t="shared" si="3"/>
        <v>0</v>
      </c>
      <c r="Q19" s="78">
        <f>COUNTIF(E20:I20,"&lt;&gt;") * 5 -SUM(E20:I20)</f>
        <v>0</v>
      </c>
      <c r="R19" s="78">
        <f t="shared" si="4"/>
        <v>0</v>
      </c>
      <c r="S19" s="78" t="s">
        <v>56</v>
      </c>
      <c r="T19" s="78" t="s">
        <v>56</v>
      </c>
      <c r="U19" s="79"/>
      <c r="V19" s="80" t="b">
        <v>0</v>
      </c>
      <c r="W19" s="81"/>
    </row>
    <row r="20" ht="14.25" customHeight="1">
      <c r="A20" s="38"/>
      <c r="B20" s="39"/>
      <c r="C20" s="39" t="str">
        <f>IFERROR(VLOOKUP(B20, results!A:C, 2, FALSE), "")</f>
        <v/>
      </c>
      <c r="D20" s="39" t="s">
        <v>62</v>
      </c>
      <c r="E20" s="40"/>
      <c r="F20" s="40"/>
      <c r="G20" s="40"/>
      <c r="H20" s="40"/>
      <c r="I20" s="40"/>
      <c r="J20" s="40">
        <f>IF(L20&gt;L19,1,0)</f>
        <v>0</v>
      </c>
      <c r="K20" s="39">
        <f>IF(L20&lt;L19,1,0)</f>
        <v>0</v>
      </c>
      <c r="L20" s="40">
        <f>IF(E20&gt;E19,1,0)+IF(F20&gt;F19,1,0)+IF(G20&gt;G19,1,0)+IF(H20&gt;H19,1,0)+IF(I20&gt;I19,1,0)</f>
        <v>0</v>
      </c>
      <c r="M20" s="40">
        <f t="shared" si="1"/>
        <v>0</v>
      </c>
      <c r="N20" s="40">
        <f>L19</f>
        <v>0</v>
      </c>
      <c r="O20" s="40">
        <f t="shared" si="2"/>
        <v>0</v>
      </c>
      <c r="P20" s="40">
        <f t="shared" si="3"/>
        <v>0</v>
      </c>
      <c r="Q20" s="40">
        <f>COUNTIF(E19:I19,"&lt;&gt;") * 5 -SUM(E19:I19)</f>
        <v>0</v>
      </c>
      <c r="R20" s="40">
        <f t="shared" si="4"/>
        <v>0</v>
      </c>
      <c r="S20" s="40" t="s">
        <v>56</v>
      </c>
      <c r="T20" s="40" t="s">
        <v>56</v>
      </c>
      <c r="U20" s="58"/>
      <c r="V20" s="42"/>
      <c r="W20" s="50"/>
    </row>
    <row r="21" ht="14.25" hidden="1" customHeight="1">
      <c r="A21" s="82">
        <v>92.0</v>
      </c>
      <c r="B21" s="83">
        <v>5.0</v>
      </c>
      <c r="C21" s="83" t="s">
        <v>63</v>
      </c>
      <c r="D21" s="84"/>
      <c r="E21" s="84"/>
      <c r="F21" s="84"/>
      <c r="G21" s="84"/>
      <c r="H21" s="84"/>
      <c r="I21" s="84"/>
      <c r="J21" s="84">
        <v>0.0</v>
      </c>
      <c r="K21" s="85">
        <v>0.0</v>
      </c>
      <c r="L21" s="84">
        <f>IF(E21&gt;E22,1,0)+IF(F21&gt;F22,1,0)+IF(G21&gt;G22,1,0)+IF(H21&gt;H22,1,0)+IF(I21&gt;I22,1,0)</f>
        <v>0</v>
      </c>
      <c r="M21" s="84">
        <f t="shared" si="1"/>
        <v>0</v>
      </c>
      <c r="N21" s="84">
        <f>L22</f>
        <v>0</v>
      </c>
      <c r="O21" s="84">
        <f t="shared" si="2"/>
        <v>0</v>
      </c>
      <c r="P21" s="84">
        <f t="shared" si="3"/>
        <v>0</v>
      </c>
      <c r="Q21" s="84">
        <f>COUNTIF(E22:I22,"&lt;&gt;") * 5 -SUM(E22:I22)</f>
        <v>0</v>
      </c>
      <c r="R21" s="84">
        <f t="shared" si="4"/>
        <v>0</v>
      </c>
      <c r="S21" s="84" t="s">
        <v>56</v>
      </c>
      <c r="T21" s="84" t="s">
        <v>56</v>
      </c>
      <c r="U21" s="86"/>
      <c r="V21" s="87" t="b">
        <v>0</v>
      </c>
      <c r="W21" s="88"/>
    </row>
    <row r="22" ht="14.25" hidden="1" customHeight="1">
      <c r="A22" s="89"/>
      <c r="B22" s="83">
        <v>6.0</v>
      </c>
      <c r="C22" s="83" t="s">
        <v>64</v>
      </c>
      <c r="D22" s="84"/>
      <c r="E22" s="84"/>
      <c r="F22" s="84"/>
      <c r="G22" s="84"/>
      <c r="H22" s="84"/>
      <c r="I22" s="84"/>
      <c r="J22" s="84">
        <v>0.0</v>
      </c>
      <c r="K22" s="85">
        <v>0.0</v>
      </c>
      <c r="L22" s="84">
        <f>IF(E22&gt;E21,1,0)+IF(F22&gt;F21,1,0)+IF(G22&gt;G21,1,0)+IF(H22&gt;H21,1,0)+IF(I22&gt;I21,1,0)</f>
        <v>0</v>
      </c>
      <c r="M22" s="84">
        <f t="shared" si="1"/>
        <v>0</v>
      </c>
      <c r="N22" s="84">
        <f>L21</f>
        <v>0</v>
      </c>
      <c r="O22" s="84">
        <f t="shared" si="2"/>
        <v>0</v>
      </c>
      <c r="P22" s="84">
        <f t="shared" si="3"/>
        <v>0</v>
      </c>
      <c r="Q22" s="84">
        <f>COUNTIF(E21:I21,"&lt;&gt;") * 5 -SUM(E21:I21)</f>
        <v>0</v>
      </c>
      <c r="R22" s="84">
        <f t="shared" si="4"/>
        <v>0</v>
      </c>
      <c r="S22" s="84" t="s">
        <v>56</v>
      </c>
      <c r="T22" s="84" t="s">
        <v>56</v>
      </c>
      <c r="U22" s="86"/>
      <c r="V22" s="30"/>
      <c r="W22" s="88"/>
    </row>
    <row r="23" ht="14.25" hidden="1" customHeight="1">
      <c r="A23" s="82">
        <v>93.0</v>
      </c>
      <c r="B23" s="90">
        <v>7.0</v>
      </c>
      <c r="C23" s="83" t="s">
        <v>63</v>
      </c>
      <c r="D23" s="40"/>
      <c r="E23" s="40"/>
      <c r="F23" s="40"/>
      <c r="G23" s="40"/>
      <c r="H23" s="40"/>
      <c r="I23" s="40"/>
      <c r="J23" s="84">
        <v>0.0</v>
      </c>
      <c r="K23" s="85">
        <v>0.0</v>
      </c>
      <c r="L23" s="40">
        <f>IF(E23&gt;E24,1,0)+IF(F23&gt;F24,1,0)+IF(G23&gt;G24,1,0)+IF(H23&gt;H24,1,0)+IF(I23&gt;I24,1,0)</f>
        <v>0</v>
      </c>
      <c r="M23" s="40">
        <f t="shared" si="1"/>
        <v>0</v>
      </c>
      <c r="N23" s="40">
        <f>L24</f>
        <v>0</v>
      </c>
      <c r="O23" s="40">
        <f t="shared" si="2"/>
        <v>0</v>
      </c>
      <c r="P23" s="40">
        <f t="shared" si="3"/>
        <v>0</v>
      </c>
      <c r="Q23" s="40">
        <f>COUNTIF(E24:I24,"&lt;&gt;") * 5 -SUM(E24:I24)</f>
        <v>0</v>
      </c>
      <c r="R23" s="40">
        <f t="shared" si="4"/>
        <v>0</v>
      </c>
      <c r="S23" s="40" t="s">
        <v>56</v>
      </c>
      <c r="T23" s="40" t="s">
        <v>56</v>
      </c>
      <c r="U23" s="58"/>
      <c r="V23" s="87" t="b">
        <v>0</v>
      </c>
      <c r="W23" s="88"/>
    </row>
    <row r="24" ht="14.25" hidden="1" customHeight="1">
      <c r="A24" s="89"/>
      <c r="B24" s="90">
        <v>8.0</v>
      </c>
      <c r="C24" s="83" t="s">
        <v>64</v>
      </c>
      <c r="D24" s="40"/>
      <c r="E24" s="40"/>
      <c r="F24" s="40"/>
      <c r="G24" s="40"/>
      <c r="H24" s="40"/>
      <c r="I24" s="40"/>
      <c r="J24" s="84">
        <v>0.0</v>
      </c>
      <c r="K24" s="85">
        <v>0.0</v>
      </c>
      <c r="L24" s="40">
        <f>IF(E24&gt;E23,1,0)+IF(F24&gt;F23,1,0)+IF(G24&gt;G23,1,0)+IF(H24&gt;H23,1,0)+IF(I24&gt;I23,1,0)</f>
        <v>0</v>
      </c>
      <c r="M24" s="40">
        <f t="shared" si="1"/>
        <v>0</v>
      </c>
      <c r="N24" s="40">
        <f>L23</f>
        <v>0</v>
      </c>
      <c r="O24" s="40">
        <f t="shared" si="2"/>
        <v>0</v>
      </c>
      <c r="P24" s="40">
        <f t="shared" si="3"/>
        <v>0</v>
      </c>
      <c r="Q24" s="40">
        <f>COUNTIF(E23:I23,"&lt;&gt;") * 5 -SUM(E23:I23)</f>
        <v>0</v>
      </c>
      <c r="R24" s="40">
        <f t="shared" si="4"/>
        <v>0</v>
      </c>
      <c r="S24" s="40" t="s">
        <v>56</v>
      </c>
      <c r="T24" s="40" t="s">
        <v>56</v>
      </c>
      <c r="U24" s="58"/>
      <c r="V24" s="30"/>
      <c r="W24" s="88"/>
    </row>
    <row r="25" ht="14.25" hidden="1" customHeight="1">
      <c r="A25" s="82">
        <v>94.0</v>
      </c>
      <c r="B25" s="70">
        <v>9.0</v>
      </c>
      <c r="C25" s="70" t="s">
        <v>65</v>
      </c>
      <c r="D25" s="84"/>
      <c r="E25" s="84"/>
      <c r="F25" s="84"/>
      <c r="G25" s="84"/>
      <c r="H25" s="84"/>
      <c r="I25" s="84"/>
      <c r="J25" s="84">
        <v>0.0</v>
      </c>
      <c r="K25" s="85">
        <v>0.0</v>
      </c>
      <c r="L25" s="84">
        <f>IF(E25&gt;E26,1,0)+IF(F25&gt;F26,1,0)+IF(G25&gt;G26,1,0)+IF(H25&gt;H26,1,0)+IF(I25&gt;I26,1,0)</f>
        <v>0</v>
      </c>
      <c r="M25" s="84">
        <f t="shared" si="1"/>
        <v>0</v>
      </c>
      <c r="N25" s="84">
        <f>L26</f>
        <v>0</v>
      </c>
      <c r="O25" s="84">
        <f t="shared" si="2"/>
        <v>0</v>
      </c>
      <c r="P25" s="84">
        <f t="shared" si="3"/>
        <v>0</v>
      </c>
      <c r="Q25" s="84">
        <f>COUNTIF(E26:I26,"&lt;&gt;") * 5 -SUM(E26:I26)</f>
        <v>0</v>
      </c>
      <c r="R25" s="84">
        <f t="shared" si="4"/>
        <v>0</v>
      </c>
      <c r="S25" s="84" t="s">
        <v>56</v>
      </c>
      <c r="T25" s="84" t="s">
        <v>56</v>
      </c>
      <c r="U25" s="86"/>
      <c r="V25" s="87" t="b">
        <v>0</v>
      </c>
      <c r="W25" s="88"/>
    </row>
    <row r="26" ht="14.25" hidden="1" customHeight="1">
      <c r="A26" s="89"/>
      <c r="B26" s="70">
        <v>10.0</v>
      </c>
      <c r="C26" s="70" t="s">
        <v>66</v>
      </c>
      <c r="D26" s="84"/>
      <c r="E26" s="84"/>
      <c r="F26" s="84"/>
      <c r="G26" s="84"/>
      <c r="H26" s="84"/>
      <c r="I26" s="84"/>
      <c r="J26" s="84">
        <v>0.0</v>
      </c>
      <c r="K26" s="85">
        <v>0.0</v>
      </c>
      <c r="L26" s="84">
        <f>IF(E26&gt;E25,1,0)+IF(F26&gt;F25,1,0)+IF(G26&gt;G25,1,0)+IF(H26&gt;H25,1,0)+IF(I26&gt;I25,1,0)</f>
        <v>0</v>
      </c>
      <c r="M26" s="84">
        <f t="shared" si="1"/>
        <v>0</v>
      </c>
      <c r="N26" s="84">
        <f>L25</f>
        <v>0</v>
      </c>
      <c r="O26" s="84">
        <f t="shared" si="2"/>
        <v>0</v>
      </c>
      <c r="P26" s="84">
        <f t="shared" si="3"/>
        <v>0</v>
      </c>
      <c r="Q26" s="84">
        <f>COUNTIF(E25:I25,"&lt;&gt;") * 5 -SUM(E25:I25)</f>
        <v>0</v>
      </c>
      <c r="R26" s="84">
        <f t="shared" si="4"/>
        <v>0</v>
      </c>
      <c r="S26" s="84" t="s">
        <v>56</v>
      </c>
      <c r="T26" s="84" t="s">
        <v>56</v>
      </c>
      <c r="U26" s="86"/>
      <c r="V26" s="30"/>
      <c r="W26" s="88"/>
    </row>
    <row r="27" ht="14.25" hidden="1" customHeight="1">
      <c r="A27" s="82">
        <v>95.0</v>
      </c>
      <c r="B27" s="83">
        <v>11.0</v>
      </c>
      <c r="C27" s="83" t="s">
        <v>67</v>
      </c>
      <c r="D27" s="40"/>
      <c r="E27" s="40"/>
      <c r="F27" s="40"/>
      <c r="G27" s="40"/>
      <c r="H27" s="40"/>
      <c r="I27" s="40"/>
      <c r="J27" s="84">
        <v>0.0</v>
      </c>
      <c r="K27" s="85">
        <v>0.0</v>
      </c>
      <c r="L27" s="40">
        <f>IF(E27&gt;E28,1,0)+IF(F27&gt;F28,1,0)+IF(G27&gt;G28,1,0)+IF(H27&gt;H28,1,0)+IF(I27&gt;I28,1,0)</f>
        <v>0</v>
      </c>
      <c r="M27" s="40">
        <f t="shared" si="1"/>
        <v>0</v>
      </c>
      <c r="N27" s="40">
        <f>L28</f>
        <v>0</v>
      </c>
      <c r="O27" s="40">
        <f t="shared" si="2"/>
        <v>0</v>
      </c>
      <c r="P27" s="40">
        <f t="shared" si="3"/>
        <v>0</v>
      </c>
      <c r="Q27" s="40">
        <f>COUNTIF(E28:I28,"&lt;&gt;") * 5 -SUM(E28:I28)</f>
        <v>0</v>
      </c>
      <c r="R27" s="40">
        <f t="shared" si="4"/>
        <v>0</v>
      </c>
      <c r="S27" s="40" t="s">
        <v>56</v>
      </c>
      <c r="T27" s="40" t="s">
        <v>56</v>
      </c>
      <c r="U27" s="58"/>
      <c r="V27" s="87" t="b">
        <v>0</v>
      </c>
      <c r="W27" s="88"/>
    </row>
    <row r="28" ht="14.25" hidden="1" customHeight="1">
      <c r="A28" s="89"/>
      <c r="B28" s="83">
        <v>12.0</v>
      </c>
      <c r="C28" s="83" t="s">
        <v>68</v>
      </c>
      <c r="D28" s="40"/>
      <c r="E28" s="40"/>
      <c r="F28" s="40"/>
      <c r="G28" s="40"/>
      <c r="H28" s="40"/>
      <c r="I28" s="40"/>
      <c r="J28" s="84">
        <v>0.0</v>
      </c>
      <c r="K28" s="85">
        <v>0.0</v>
      </c>
      <c r="L28" s="40">
        <f>IF(E28&gt;E27,1,0)+IF(F28&gt;F27,1,0)+IF(G28&gt;G27,1,0)+IF(H28&gt;H27,1,0)+IF(I28&gt;I27,1,0)</f>
        <v>0</v>
      </c>
      <c r="M28" s="40">
        <f t="shared" si="1"/>
        <v>0</v>
      </c>
      <c r="N28" s="40">
        <f>L27</f>
        <v>0</v>
      </c>
      <c r="O28" s="40">
        <f t="shared" si="2"/>
        <v>0</v>
      </c>
      <c r="P28" s="40">
        <f t="shared" si="3"/>
        <v>0</v>
      </c>
      <c r="Q28" s="40">
        <f>COUNTIF(E27:I27,"&lt;&gt;") * 5 -SUM(E27:I27)</f>
        <v>0</v>
      </c>
      <c r="R28" s="40">
        <f t="shared" si="4"/>
        <v>0</v>
      </c>
      <c r="S28" s="40" t="s">
        <v>56</v>
      </c>
      <c r="T28" s="40" t="s">
        <v>56</v>
      </c>
      <c r="U28" s="58"/>
      <c r="V28" s="30"/>
      <c r="W28" s="88"/>
    </row>
    <row r="29" ht="14.25" hidden="1" customHeight="1">
      <c r="A29" s="82">
        <v>96.0</v>
      </c>
      <c r="B29" s="70">
        <v>13.0</v>
      </c>
      <c r="C29" s="70" t="s">
        <v>69</v>
      </c>
      <c r="D29" s="84"/>
      <c r="E29" s="84"/>
      <c r="F29" s="84"/>
      <c r="G29" s="84"/>
      <c r="H29" s="84"/>
      <c r="I29" s="84"/>
      <c r="J29" s="84">
        <v>0.0</v>
      </c>
      <c r="K29" s="85">
        <v>0.0</v>
      </c>
      <c r="L29" s="84">
        <f>IF(E29&gt;E30,1,0)+IF(F29&gt;F30,1,0)+IF(G29&gt;G30,1,0)+IF(H29&gt;H30,1,0)+IF(I29&gt;I30,1,0)</f>
        <v>0</v>
      </c>
      <c r="M29" s="84">
        <f t="shared" si="1"/>
        <v>0</v>
      </c>
      <c r="N29" s="84">
        <f>L30</f>
        <v>0</v>
      </c>
      <c r="O29" s="84">
        <f t="shared" si="2"/>
        <v>0</v>
      </c>
      <c r="P29" s="84">
        <f t="shared" si="3"/>
        <v>0</v>
      </c>
      <c r="Q29" s="84">
        <f>COUNTIF(E30:I30,"&lt;&gt;") * 5 -SUM(E30:I30)</f>
        <v>0</v>
      </c>
      <c r="R29" s="84">
        <f t="shared" si="4"/>
        <v>0</v>
      </c>
      <c r="S29" s="84" t="s">
        <v>56</v>
      </c>
      <c r="T29" s="84" t="s">
        <v>56</v>
      </c>
      <c r="U29" s="86"/>
      <c r="V29" s="87" t="b">
        <v>0</v>
      </c>
      <c r="W29" s="88"/>
    </row>
    <row r="30" ht="14.25" hidden="1" customHeight="1">
      <c r="A30" s="89"/>
      <c r="B30" s="70">
        <v>14.0</v>
      </c>
      <c r="C30" s="70" t="s">
        <v>70</v>
      </c>
      <c r="D30" s="84"/>
      <c r="E30" s="84"/>
      <c r="F30" s="84"/>
      <c r="G30" s="84"/>
      <c r="H30" s="84"/>
      <c r="I30" s="84"/>
      <c r="J30" s="84">
        <v>0.0</v>
      </c>
      <c r="K30" s="85">
        <v>0.0</v>
      </c>
      <c r="L30" s="84">
        <f>IF(E30&gt;E29,1,0)+IF(F30&gt;F29,1,0)+IF(G30&gt;G29,1,0)+IF(H30&gt;H29,1,0)+IF(I30&gt;I29,1,0)</f>
        <v>0</v>
      </c>
      <c r="M30" s="84">
        <f t="shared" si="1"/>
        <v>0</v>
      </c>
      <c r="N30" s="84">
        <f>L29</f>
        <v>0</v>
      </c>
      <c r="O30" s="84">
        <f t="shared" si="2"/>
        <v>0</v>
      </c>
      <c r="P30" s="84">
        <f t="shared" si="3"/>
        <v>0</v>
      </c>
      <c r="Q30" s="84">
        <f>COUNTIF(E29:I29,"&lt;&gt;") * 5 -SUM(E29:I29)</f>
        <v>0</v>
      </c>
      <c r="R30" s="84">
        <f t="shared" si="4"/>
        <v>0</v>
      </c>
      <c r="S30" s="84" t="s">
        <v>56</v>
      </c>
      <c r="T30" s="84" t="s">
        <v>56</v>
      </c>
      <c r="U30" s="86"/>
      <c r="V30" s="30"/>
      <c r="W30" s="88"/>
    </row>
    <row r="31" ht="14.25" hidden="1" customHeight="1">
      <c r="A31" s="82">
        <v>97.0</v>
      </c>
      <c r="B31" s="40" t="s">
        <v>56</v>
      </c>
      <c r="C31" s="40" t="s">
        <v>56</v>
      </c>
      <c r="D31" s="40"/>
      <c r="E31" s="40"/>
      <c r="F31" s="40"/>
      <c r="G31" s="40"/>
      <c r="H31" s="40"/>
      <c r="I31" s="40"/>
      <c r="J31" s="84">
        <v>0.0</v>
      </c>
      <c r="K31" s="85">
        <v>0.0</v>
      </c>
      <c r="L31" s="40">
        <f>IF(E31&gt;E32,1,0)+IF(F31&gt;F32,1,0)+IF(G31&gt;G32,1,0)+IF(H31&gt;H32,1,0)+IF(I31&gt;I32,1,0)</f>
        <v>0</v>
      </c>
      <c r="M31" s="40">
        <f t="shared" si="1"/>
        <v>0</v>
      </c>
      <c r="N31" s="40">
        <f>L32</f>
        <v>0</v>
      </c>
      <c r="O31" s="40">
        <f t="shared" si="2"/>
        <v>0</v>
      </c>
      <c r="P31" s="40">
        <f t="shared" si="3"/>
        <v>0</v>
      </c>
      <c r="Q31" s="40">
        <f>COUNTIF(E32:I32,"&lt;&gt;") * 5 -SUM(E32:I32)</f>
        <v>0</v>
      </c>
      <c r="R31" s="40">
        <f t="shared" si="4"/>
        <v>0</v>
      </c>
      <c r="S31" s="40" t="s">
        <v>56</v>
      </c>
      <c r="T31" s="40" t="s">
        <v>56</v>
      </c>
      <c r="U31" s="58"/>
      <c r="V31" s="87" t="b">
        <v>0</v>
      </c>
      <c r="W31" s="88"/>
    </row>
    <row r="32" ht="14.25" hidden="1" customHeight="1">
      <c r="A32" s="89"/>
      <c r="B32" s="40" t="s">
        <v>56</v>
      </c>
      <c r="C32" s="40" t="s">
        <v>56</v>
      </c>
      <c r="D32" s="40"/>
      <c r="E32" s="40"/>
      <c r="F32" s="40"/>
      <c r="G32" s="40"/>
      <c r="H32" s="40"/>
      <c r="I32" s="40"/>
      <c r="J32" s="84">
        <v>0.0</v>
      </c>
      <c r="K32" s="85">
        <v>0.0</v>
      </c>
      <c r="L32" s="40">
        <f>IF(E32&gt;E31,1,0)+IF(F32&gt;F31,1,0)+IF(G32&gt;G31,1,0)+IF(H32&gt;H31,1,0)+IF(I32&gt;I31,1,0)</f>
        <v>0</v>
      </c>
      <c r="M32" s="40">
        <f t="shared" si="1"/>
        <v>0</v>
      </c>
      <c r="N32" s="40">
        <f>L31</f>
        <v>0</v>
      </c>
      <c r="O32" s="40">
        <f t="shared" si="2"/>
        <v>0</v>
      </c>
      <c r="P32" s="40">
        <f t="shared" si="3"/>
        <v>0</v>
      </c>
      <c r="Q32" s="40">
        <f>COUNTIF(E31:I31,"&lt;&gt;") * 5 -SUM(E31:I31)</f>
        <v>0</v>
      </c>
      <c r="R32" s="40">
        <f t="shared" si="4"/>
        <v>0</v>
      </c>
      <c r="S32" s="40" t="s">
        <v>56</v>
      </c>
      <c r="T32" s="40" t="s">
        <v>56</v>
      </c>
      <c r="U32" s="58"/>
      <c r="V32" s="30"/>
      <c r="W32" s="88"/>
    </row>
    <row r="33" ht="14.25" hidden="1" customHeight="1">
      <c r="A33" s="82">
        <v>98.0</v>
      </c>
      <c r="B33" s="84" t="s">
        <v>56</v>
      </c>
      <c r="C33" s="84" t="s">
        <v>56</v>
      </c>
      <c r="D33" s="84"/>
      <c r="E33" s="84"/>
      <c r="F33" s="84"/>
      <c r="G33" s="84"/>
      <c r="H33" s="84"/>
      <c r="I33" s="84"/>
      <c r="J33" s="84">
        <v>0.0</v>
      </c>
      <c r="K33" s="85">
        <v>0.0</v>
      </c>
      <c r="L33" s="84">
        <f>IF(E33&gt;E34,1,0)+IF(F33&gt;F34,1,0)+IF(G33&gt;G34,1,0)+IF(H33&gt;H34,1,0)+IF(I33&gt;I34,1,0)</f>
        <v>0</v>
      </c>
      <c r="M33" s="84">
        <f t="shared" si="1"/>
        <v>0</v>
      </c>
      <c r="N33" s="84">
        <f>L34</f>
        <v>0</v>
      </c>
      <c r="O33" s="84">
        <f t="shared" si="2"/>
        <v>0</v>
      </c>
      <c r="P33" s="84">
        <f t="shared" si="3"/>
        <v>0</v>
      </c>
      <c r="Q33" s="84">
        <f>COUNTIF(E34:I34,"&lt;&gt;") * 5 -SUM(E34:I34)</f>
        <v>0</v>
      </c>
      <c r="R33" s="84">
        <f t="shared" si="4"/>
        <v>0</v>
      </c>
      <c r="S33" s="84" t="s">
        <v>56</v>
      </c>
      <c r="T33" s="84" t="s">
        <v>56</v>
      </c>
      <c r="U33" s="86"/>
      <c r="V33" s="87" t="b">
        <v>0</v>
      </c>
      <c r="W33" s="88"/>
    </row>
    <row r="34" ht="14.25" hidden="1" customHeight="1">
      <c r="A34" s="89"/>
      <c r="B34" s="84" t="s">
        <v>56</v>
      </c>
      <c r="C34" s="84" t="s">
        <v>56</v>
      </c>
      <c r="D34" s="84"/>
      <c r="E34" s="84"/>
      <c r="F34" s="84"/>
      <c r="G34" s="84"/>
      <c r="H34" s="84"/>
      <c r="I34" s="84"/>
      <c r="J34" s="84">
        <v>0.0</v>
      </c>
      <c r="K34" s="85">
        <v>0.0</v>
      </c>
      <c r="L34" s="84">
        <f>IF(E34&gt;E33,1,0)+IF(F34&gt;F33,1,0)+IF(G34&gt;G33,1,0)+IF(H34&gt;H33,1,0)+IF(I34&gt;I33,1,0)</f>
        <v>0</v>
      </c>
      <c r="M34" s="84">
        <f t="shared" si="1"/>
        <v>0</v>
      </c>
      <c r="N34" s="84">
        <f>L33</f>
        <v>0</v>
      </c>
      <c r="O34" s="84">
        <f t="shared" si="2"/>
        <v>0</v>
      </c>
      <c r="P34" s="84">
        <f t="shared" si="3"/>
        <v>0</v>
      </c>
      <c r="Q34" s="84">
        <f>COUNTIF(E33:I33,"&lt;&gt;") * 5 -SUM(E33:I33)</f>
        <v>0</v>
      </c>
      <c r="R34" s="84">
        <f t="shared" si="4"/>
        <v>0</v>
      </c>
      <c r="S34" s="84" t="s">
        <v>56</v>
      </c>
      <c r="T34" s="84" t="s">
        <v>56</v>
      </c>
      <c r="U34" s="86"/>
      <c r="V34" s="30"/>
      <c r="W34" s="88"/>
    </row>
    <row r="35" ht="14.25" hidden="1" customHeight="1">
      <c r="A35" s="82">
        <v>99.0</v>
      </c>
      <c r="B35" s="40" t="s">
        <v>56</v>
      </c>
      <c r="C35" s="40" t="s">
        <v>56</v>
      </c>
      <c r="D35" s="40"/>
      <c r="E35" s="40"/>
      <c r="F35" s="40"/>
      <c r="G35" s="40"/>
      <c r="H35" s="40"/>
      <c r="I35" s="40"/>
      <c r="J35" s="84">
        <v>0.0</v>
      </c>
      <c r="K35" s="85">
        <v>0.0</v>
      </c>
      <c r="L35" s="40">
        <f>IF(E35&gt;E36,1,0)+IF(F35&gt;F36,1,0)+IF(G35&gt;G36,1,0)+IF(H35&gt;H36,1,0)+IF(I35&gt;I36,1,0)</f>
        <v>0</v>
      </c>
      <c r="M35" s="40">
        <f t="shared" si="1"/>
        <v>0</v>
      </c>
      <c r="N35" s="40">
        <f>L36</f>
        <v>0</v>
      </c>
      <c r="O35" s="40">
        <f t="shared" si="2"/>
        <v>0</v>
      </c>
      <c r="P35" s="40">
        <f t="shared" si="3"/>
        <v>0</v>
      </c>
      <c r="Q35" s="40">
        <f>COUNTIF(E36:I36,"&lt;&gt;") * 5 -SUM(E36:I36)</f>
        <v>0</v>
      </c>
      <c r="R35" s="40">
        <f t="shared" si="4"/>
        <v>0</v>
      </c>
      <c r="S35" s="40" t="s">
        <v>56</v>
      </c>
      <c r="T35" s="40" t="s">
        <v>56</v>
      </c>
      <c r="U35" s="58"/>
      <c r="V35" s="87" t="b">
        <v>0</v>
      </c>
      <c r="W35" s="88"/>
    </row>
    <row r="36" ht="14.25" hidden="1" customHeight="1">
      <c r="A36" s="89"/>
      <c r="B36" s="40" t="s">
        <v>56</v>
      </c>
      <c r="C36" s="40" t="s">
        <v>56</v>
      </c>
      <c r="D36" s="40"/>
      <c r="E36" s="40"/>
      <c r="F36" s="40"/>
      <c r="G36" s="40"/>
      <c r="H36" s="40"/>
      <c r="I36" s="40"/>
      <c r="J36" s="84">
        <v>0.0</v>
      </c>
      <c r="K36" s="85">
        <v>0.0</v>
      </c>
      <c r="L36" s="40">
        <f>IF(E36&gt;E35,1,0)+IF(F36&gt;F35,1,0)+IF(G36&gt;G35,1,0)+IF(H36&gt;H35,1,0)+IF(I36&gt;I35,1,0)</f>
        <v>0</v>
      </c>
      <c r="M36" s="40">
        <f t="shared" si="1"/>
        <v>0</v>
      </c>
      <c r="N36" s="40">
        <f>L35</f>
        <v>0</v>
      </c>
      <c r="O36" s="40">
        <f t="shared" si="2"/>
        <v>0</v>
      </c>
      <c r="P36" s="40">
        <f t="shared" si="3"/>
        <v>0</v>
      </c>
      <c r="Q36" s="40">
        <f>COUNTIF(E35:I35,"&lt;&gt;") * 5 -SUM(E35:I35)</f>
        <v>0</v>
      </c>
      <c r="R36" s="40">
        <f t="shared" si="4"/>
        <v>0</v>
      </c>
      <c r="S36" s="40" t="s">
        <v>56</v>
      </c>
      <c r="T36" s="40" t="s">
        <v>56</v>
      </c>
      <c r="U36" s="58"/>
      <c r="V36" s="30"/>
      <c r="W36" s="88"/>
    </row>
    <row r="37" ht="14.25" hidden="1" customHeight="1">
      <c r="A37" s="82">
        <v>100.0</v>
      </c>
      <c r="B37" s="84" t="s">
        <v>56</v>
      </c>
      <c r="C37" s="84" t="s">
        <v>56</v>
      </c>
      <c r="D37" s="84"/>
      <c r="E37" s="84"/>
      <c r="F37" s="84"/>
      <c r="G37" s="84"/>
      <c r="H37" s="84"/>
      <c r="I37" s="84"/>
      <c r="J37" s="84">
        <v>0.0</v>
      </c>
      <c r="K37" s="85">
        <v>0.0</v>
      </c>
      <c r="L37" s="84">
        <f>IF(E37&gt;E38,1,0)+IF(F37&gt;F38,1,0)+IF(G37&gt;G38,1,0)+IF(H37&gt;H38,1,0)+IF(I37&gt;I38,1,0)</f>
        <v>0</v>
      </c>
      <c r="M37" s="84">
        <f t="shared" si="1"/>
        <v>0</v>
      </c>
      <c r="N37" s="84">
        <f>L38</f>
        <v>0</v>
      </c>
      <c r="O37" s="84">
        <f t="shared" si="2"/>
        <v>0</v>
      </c>
      <c r="P37" s="84">
        <f t="shared" si="3"/>
        <v>0</v>
      </c>
      <c r="Q37" s="84">
        <f>COUNTIF(E38:I38,"&lt;&gt;") * 5 -SUM(E38:I38)</f>
        <v>0</v>
      </c>
      <c r="R37" s="84">
        <f t="shared" si="4"/>
        <v>0</v>
      </c>
      <c r="S37" s="84" t="s">
        <v>56</v>
      </c>
      <c r="T37" s="84" t="s">
        <v>56</v>
      </c>
      <c r="U37" s="86"/>
      <c r="V37" s="87" t="b">
        <v>0</v>
      </c>
      <c r="W37" s="88"/>
    </row>
    <row r="38" ht="14.25" hidden="1" customHeight="1">
      <c r="A38" s="89"/>
      <c r="B38" s="84" t="s">
        <v>56</v>
      </c>
      <c r="C38" s="84" t="s">
        <v>56</v>
      </c>
      <c r="D38" s="84"/>
      <c r="E38" s="84"/>
      <c r="F38" s="84"/>
      <c r="G38" s="84"/>
      <c r="H38" s="84"/>
      <c r="I38" s="84"/>
      <c r="J38" s="84">
        <v>0.0</v>
      </c>
      <c r="K38" s="85">
        <v>0.0</v>
      </c>
      <c r="L38" s="84">
        <f>IF(E38&gt;E37,1,0)+IF(F38&gt;F37,1,0)+IF(G38&gt;G37,1,0)+IF(H38&gt;H37,1,0)+IF(I38&gt;I37,1,0)</f>
        <v>0</v>
      </c>
      <c r="M38" s="84">
        <f t="shared" si="1"/>
        <v>0</v>
      </c>
      <c r="N38" s="84">
        <f>L37</f>
        <v>0</v>
      </c>
      <c r="O38" s="84">
        <f t="shared" si="2"/>
        <v>0</v>
      </c>
      <c r="P38" s="84">
        <f t="shared" si="3"/>
        <v>0</v>
      </c>
      <c r="Q38" s="84">
        <f>COUNTIF(E37:I37,"&lt;&gt;") * 5 -SUM(E37:I37)</f>
        <v>0</v>
      </c>
      <c r="R38" s="84">
        <f t="shared" si="4"/>
        <v>0</v>
      </c>
      <c r="S38" s="84" t="s">
        <v>56</v>
      </c>
      <c r="T38" s="84" t="s">
        <v>56</v>
      </c>
      <c r="U38" s="86"/>
      <c r="V38" s="30"/>
      <c r="W38" s="88"/>
    </row>
    <row r="39" ht="14.25" hidden="1" customHeight="1">
      <c r="A39" s="82">
        <v>101.0</v>
      </c>
      <c r="B39" s="40" t="s">
        <v>56</v>
      </c>
      <c r="C39" s="40" t="s">
        <v>56</v>
      </c>
      <c r="D39" s="40"/>
      <c r="E39" s="40"/>
      <c r="F39" s="40"/>
      <c r="G39" s="40"/>
      <c r="H39" s="40"/>
      <c r="I39" s="40"/>
      <c r="J39" s="84">
        <v>0.0</v>
      </c>
      <c r="K39" s="85">
        <v>0.0</v>
      </c>
      <c r="L39" s="40">
        <f>IF(E39&gt;E40,1,0)+IF(F39&gt;F40,1,0)+IF(G39&gt;G40,1,0)+IF(H39&gt;H40,1,0)+IF(I39&gt;I40,1,0)</f>
        <v>0</v>
      </c>
      <c r="M39" s="40">
        <f t="shared" si="1"/>
        <v>0</v>
      </c>
      <c r="N39" s="40">
        <f>L40</f>
        <v>0</v>
      </c>
      <c r="O39" s="40">
        <f t="shared" si="2"/>
        <v>0</v>
      </c>
      <c r="P39" s="40">
        <f t="shared" si="3"/>
        <v>0</v>
      </c>
      <c r="Q39" s="40">
        <f>COUNTIF(E40:I40,"&lt;&gt;") * 5 -SUM(E40:I40)</f>
        <v>0</v>
      </c>
      <c r="R39" s="40">
        <f t="shared" si="4"/>
        <v>0</v>
      </c>
      <c r="S39" s="40" t="s">
        <v>56</v>
      </c>
      <c r="T39" s="40" t="s">
        <v>56</v>
      </c>
      <c r="U39" s="58"/>
      <c r="V39" s="87" t="b">
        <v>0</v>
      </c>
      <c r="W39" s="88"/>
    </row>
    <row r="40" ht="14.25" hidden="1" customHeight="1">
      <c r="A40" s="89"/>
      <c r="B40" s="40" t="s">
        <v>56</v>
      </c>
      <c r="C40" s="40" t="s">
        <v>56</v>
      </c>
      <c r="D40" s="40"/>
      <c r="E40" s="40"/>
      <c r="F40" s="40"/>
      <c r="G40" s="40"/>
      <c r="H40" s="40"/>
      <c r="I40" s="40"/>
      <c r="J40" s="84">
        <v>0.0</v>
      </c>
      <c r="K40" s="85">
        <v>0.0</v>
      </c>
      <c r="L40" s="40">
        <f>IF(E40&gt;E39,1,0)+IF(F40&gt;F39,1,0)+IF(G40&gt;G39,1,0)+IF(H40&gt;H39,1,0)+IF(I40&gt;I39,1,0)</f>
        <v>0</v>
      </c>
      <c r="M40" s="40">
        <f t="shared" si="1"/>
        <v>0</v>
      </c>
      <c r="N40" s="40">
        <f>L39</f>
        <v>0</v>
      </c>
      <c r="O40" s="40">
        <f t="shared" si="2"/>
        <v>0</v>
      </c>
      <c r="P40" s="40">
        <f t="shared" si="3"/>
        <v>0</v>
      </c>
      <c r="Q40" s="40">
        <f>COUNTIF(E39:I39,"&lt;&gt;") * 5 -SUM(E39:I39)</f>
        <v>0</v>
      </c>
      <c r="R40" s="40">
        <f t="shared" si="4"/>
        <v>0</v>
      </c>
      <c r="S40" s="40" t="s">
        <v>56</v>
      </c>
      <c r="T40" s="40" t="s">
        <v>56</v>
      </c>
      <c r="U40" s="58"/>
      <c r="V40" s="30"/>
      <c r="W40" s="88"/>
    </row>
    <row r="41" ht="14.25" hidden="1" customHeight="1">
      <c r="A41" s="82">
        <v>102.0</v>
      </c>
      <c r="B41" s="84" t="s">
        <v>56</v>
      </c>
      <c r="C41" s="84" t="s">
        <v>56</v>
      </c>
      <c r="D41" s="84"/>
      <c r="E41" s="84"/>
      <c r="F41" s="84"/>
      <c r="G41" s="84"/>
      <c r="H41" s="84"/>
      <c r="I41" s="84"/>
      <c r="J41" s="84">
        <v>0.0</v>
      </c>
      <c r="K41" s="85">
        <v>0.0</v>
      </c>
      <c r="L41" s="84">
        <f>IF(E41&gt;E42,1,0)+IF(F41&gt;F42,1,0)+IF(G41&gt;G42,1,0)+IF(H41&gt;H42,1,0)+IF(I41&gt;I42,1,0)</f>
        <v>0</v>
      </c>
      <c r="M41" s="84">
        <f t="shared" si="1"/>
        <v>0</v>
      </c>
      <c r="N41" s="84">
        <f>L42</f>
        <v>0</v>
      </c>
      <c r="O41" s="84">
        <f t="shared" si="2"/>
        <v>0</v>
      </c>
      <c r="P41" s="84">
        <f t="shared" si="3"/>
        <v>0</v>
      </c>
      <c r="Q41" s="84">
        <f>COUNTIF(E42:I42,"&lt;&gt;") * 5 -SUM(E42:I42)</f>
        <v>0</v>
      </c>
      <c r="R41" s="84">
        <f t="shared" si="4"/>
        <v>0</v>
      </c>
      <c r="S41" s="84" t="s">
        <v>56</v>
      </c>
      <c r="T41" s="84" t="s">
        <v>56</v>
      </c>
      <c r="U41" s="86"/>
      <c r="V41" s="87" t="b">
        <v>0</v>
      </c>
      <c r="W41" s="88"/>
    </row>
    <row r="42" ht="14.25" hidden="1" customHeight="1">
      <c r="A42" s="89"/>
      <c r="B42" s="84" t="s">
        <v>56</v>
      </c>
      <c r="C42" s="84" t="s">
        <v>56</v>
      </c>
      <c r="D42" s="84"/>
      <c r="E42" s="84"/>
      <c r="F42" s="84"/>
      <c r="G42" s="84"/>
      <c r="H42" s="84"/>
      <c r="I42" s="84"/>
      <c r="J42" s="84">
        <v>0.0</v>
      </c>
      <c r="K42" s="85">
        <v>0.0</v>
      </c>
      <c r="L42" s="84">
        <f>IF(E42&gt;E41,1,0)+IF(F42&gt;F41,1,0)+IF(G42&gt;G41,1,0)+IF(H42&gt;H41,1,0)+IF(I42&gt;I41,1,0)</f>
        <v>0</v>
      </c>
      <c r="M42" s="84">
        <f t="shared" si="1"/>
        <v>0</v>
      </c>
      <c r="N42" s="84">
        <f>L41</f>
        <v>0</v>
      </c>
      <c r="O42" s="84">
        <f t="shared" si="2"/>
        <v>0</v>
      </c>
      <c r="P42" s="84">
        <f t="shared" si="3"/>
        <v>0</v>
      </c>
      <c r="Q42" s="84">
        <f>COUNTIF(E41:I41,"&lt;&gt;") * 5 -SUM(E41:I41)</f>
        <v>0</v>
      </c>
      <c r="R42" s="84">
        <f t="shared" si="4"/>
        <v>0</v>
      </c>
      <c r="S42" s="84" t="s">
        <v>56</v>
      </c>
      <c r="T42" s="84" t="s">
        <v>56</v>
      </c>
      <c r="U42" s="86"/>
      <c r="V42" s="30"/>
      <c r="W42" s="88"/>
    </row>
    <row r="43" ht="14.25" hidden="1" customHeight="1">
      <c r="A43" s="82">
        <v>103.0</v>
      </c>
      <c r="B43" s="40" t="s">
        <v>56</v>
      </c>
      <c r="C43" s="40" t="s">
        <v>56</v>
      </c>
      <c r="D43" s="40"/>
      <c r="E43" s="40"/>
      <c r="F43" s="40"/>
      <c r="G43" s="40"/>
      <c r="H43" s="40"/>
      <c r="I43" s="40"/>
      <c r="J43" s="84">
        <v>0.0</v>
      </c>
      <c r="K43" s="85">
        <v>0.0</v>
      </c>
      <c r="L43" s="40">
        <f>IF(E43&gt;E44,1,0)+IF(F43&gt;F44,1,0)+IF(G43&gt;G44,1,0)+IF(H43&gt;H44,1,0)+IF(I43&gt;I44,1,0)</f>
        <v>0</v>
      </c>
      <c r="M43" s="40">
        <f t="shared" si="1"/>
        <v>0</v>
      </c>
      <c r="N43" s="40">
        <f>L44</f>
        <v>0</v>
      </c>
      <c r="O43" s="40">
        <f t="shared" si="2"/>
        <v>0</v>
      </c>
      <c r="P43" s="40">
        <f t="shared" si="3"/>
        <v>0</v>
      </c>
      <c r="Q43" s="40">
        <f>COUNTIF(E44:I44,"&lt;&gt;") * 5 -SUM(E44:I44)</f>
        <v>0</v>
      </c>
      <c r="R43" s="40">
        <f t="shared" si="4"/>
        <v>0</v>
      </c>
      <c r="S43" s="40" t="s">
        <v>56</v>
      </c>
      <c r="T43" s="40" t="s">
        <v>56</v>
      </c>
      <c r="U43" s="58"/>
      <c r="V43" s="87" t="b">
        <v>0</v>
      </c>
      <c r="W43" s="88"/>
    </row>
    <row r="44" ht="14.25" hidden="1" customHeight="1">
      <c r="A44" s="89"/>
      <c r="B44" s="40" t="s">
        <v>56</v>
      </c>
      <c r="C44" s="40" t="s">
        <v>56</v>
      </c>
      <c r="D44" s="40"/>
      <c r="E44" s="40"/>
      <c r="F44" s="40"/>
      <c r="G44" s="40"/>
      <c r="H44" s="40"/>
      <c r="I44" s="40"/>
      <c r="J44" s="84">
        <v>0.0</v>
      </c>
      <c r="K44" s="85">
        <v>0.0</v>
      </c>
      <c r="L44" s="40">
        <f>IF(E44&gt;E43,1,0)+IF(F44&gt;F43,1,0)+IF(G44&gt;G43,1,0)+IF(H44&gt;H43,1,0)+IF(I44&gt;I43,1,0)</f>
        <v>0</v>
      </c>
      <c r="M44" s="40">
        <f t="shared" si="1"/>
        <v>0</v>
      </c>
      <c r="N44" s="40">
        <f>L43</f>
        <v>0</v>
      </c>
      <c r="O44" s="40">
        <f t="shared" si="2"/>
        <v>0</v>
      </c>
      <c r="P44" s="40">
        <f t="shared" si="3"/>
        <v>0</v>
      </c>
      <c r="Q44" s="40">
        <f>COUNTIF(E43:I43,"&lt;&gt;") * 5 -SUM(E43:I43)</f>
        <v>0</v>
      </c>
      <c r="R44" s="40">
        <f t="shared" si="4"/>
        <v>0</v>
      </c>
      <c r="S44" s="40" t="s">
        <v>56</v>
      </c>
      <c r="T44" s="40" t="s">
        <v>56</v>
      </c>
      <c r="U44" s="58"/>
      <c r="V44" s="30"/>
      <c r="W44" s="88"/>
    </row>
    <row r="45" ht="14.25" hidden="1" customHeight="1">
      <c r="A45" s="82">
        <v>104.0</v>
      </c>
      <c r="B45" s="84" t="s">
        <v>56</v>
      </c>
      <c r="C45" s="84" t="s">
        <v>56</v>
      </c>
      <c r="D45" s="84"/>
      <c r="E45" s="84"/>
      <c r="F45" s="84"/>
      <c r="G45" s="84"/>
      <c r="H45" s="84"/>
      <c r="I45" s="84"/>
      <c r="J45" s="84">
        <v>0.0</v>
      </c>
      <c r="K45" s="85">
        <v>0.0</v>
      </c>
      <c r="L45" s="84">
        <f>IF(E45&gt;E46,1,0)+IF(F45&gt;F46,1,0)+IF(G45&gt;G46,1,0)+IF(H45&gt;H46,1,0)+IF(I45&gt;I46,1,0)</f>
        <v>0</v>
      </c>
      <c r="M45" s="84">
        <f t="shared" si="1"/>
        <v>0</v>
      </c>
      <c r="N45" s="84">
        <f>L46</f>
        <v>0</v>
      </c>
      <c r="O45" s="84">
        <f t="shared" si="2"/>
        <v>0</v>
      </c>
      <c r="P45" s="84">
        <f t="shared" si="3"/>
        <v>0</v>
      </c>
      <c r="Q45" s="84">
        <f>COUNTIF(E46:I46,"&lt;&gt;") * 5 -SUM(E46:I46)</f>
        <v>0</v>
      </c>
      <c r="R45" s="84">
        <f t="shared" si="4"/>
        <v>0</v>
      </c>
      <c r="S45" s="84" t="s">
        <v>56</v>
      </c>
      <c r="T45" s="84" t="s">
        <v>56</v>
      </c>
      <c r="U45" s="86"/>
      <c r="V45" s="87" t="b">
        <v>0</v>
      </c>
      <c r="W45" s="88"/>
    </row>
    <row r="46" ht="14.25" hidden="1" customHeight="1">
      <c r="A46" s="89"/>
      <c r="B46" s="84" t="s">
        <v>56</v>
      </c>
      <c r="C46" s="84" t="s">
        <v>56</v>
      </c>
      <c r="D46" s="84"/>
      <c r="E46" s="84"/>
      <c r="F46" s="84"/>
      <c r="G46" s="84"/>
      <c r="H46" s="84"/>
      <c r="I46" s="84"/>
      <c r="J46" s="84">
        <v>0.0</v>
      </c>
      <c r="K46" s="85">
        <v>0.0</v>
      </c>
      <c r="L46" s="84">
        <f>IF(E46&gt;E45,1,0)+IF(F46&gt;F45,1,0)+IF(G46&gt;G45,1,0)+IF(H46&gt;H45,1,0)+IF(I46&gt;I45,1,0)</f>
        <v>0</v>
      </c>
      <c r="M46" s="84">
        <f t="shared" si="1"/>
        <v>0</v>
      </c>
      <c r="N46" s="84">
        <f>L45</f>
        <v>0</v>
      </c>
      <c r="O46" s="84">
        <f t="shared" si="2"/>
        <v>0</v>
      </c>
      <c r="P46" s="84">
        <f t="shared" si="3"/>
        <v>0</v>
      </c>
      <c r="Q46" s="84">
        <f>COUNTIF(E45:I45,"&lt;&gt;") * 5 -SUM(E45:I45)</f>
        <v>0</v>
      </c>
      <c r="R46" s="84">
        <f t="shared" si="4"/>
        <v>0</v>
      </c>
      <c r="S46" s="84" t="s">
        <v>56</v>
      </c>
      <c r="T46" s="84" t="s">
        <v>56</v>
      </c>
      <c r="U46" s="86"/>
      <c r="V46" s="30"/>
      <c r="W46" s="88"/>
    </row>
    <row r="47" ht="14.25" hidden="1" customHeight="1">
      <c r="A47" s="82">
        <v>105.0</v>
      </c>
      <c r="B47" s="40" t="s">
        <v>56</v>
      </c>
      <c r="C47" s="40" t="s">
        <v>56</v>
      </c>
      <c r="D47" s="40"/>
      <c r="E47" s="40"/>
      <c r="F47" s="40"/>
      <c r="G47" s="40"/>
      <c r="H47" s="40"/>
      <c r="I47" s="40"/>
      <c r="J47" s="84">
        <v>0.0</v>
      </c>
      <c r="K47" s="85">
        <v>0.0</v>
      </c>
      <c r="L47" s="40">
        <f>IF(E47&gt;E48,1,0)+IF(F47&gt;F48,1,0)+IF(G47&gt;G48,1,0)+IF(H47&gt;H48,1,0)+IF(I47&gt;I48,1,0)</f>
        <v>0</v>
      </c>
      <c r="M47" s="40">
        <f t="shared" si="1"/>
        <v>0</v>
      </c>
      <c r="N47" s="40">
        <f>L48</f>
        <v>0</v>
      </c>
      <c r="O47" s="40">
        <f t="shared" si="2"/>
        <v>0</v>
      </c>
      <c r="P47" s="40">
        <f t="shared" si="3"/>
        <v>0</v>
      </c>
      <c r="Q47" s="40">
        <f>COUNTIF(E48:I48,"&lt;&gt;") * 5 -SUM(E48:I48)</f>
        <v>0</v>
      </c>
      <c r="R47" s="40">
        <f t="shared" si="4"/>
        <v>0</v>
      </c>
      <c r="S47" s="40" t="s">
        <v>56</v>
      </c>
      <c r="T47" s="40" t="s">
        <v>56</v>
      </c>
      <c r="U47" s="58"/>
      <c r="V47" s="87" t="b">
        <v>0</v>
      </c>
      <c r="W47" s="88"/>
    </row>
    <row r="48" ht="14.25" hidden="1" customHeight="1">
      <c r="A48" s="89"/>
      <c r="B48" s="40" t="s">
        <v>56</v>
      </c>
      <c r="C48" s="40" t="s">
        <v>56</v>
      </c>
      <c r="D48" s="40"/>
      <c r="E48" s="40"/>
      <c r="F48" s="40"/>
      <c r="G48" s="40"/>
      <c r="H48" s="40"/>
      <c r="I48" s="40"/>
      <c r="J48" s="84">
        <v>0.0</v>
      </c>
      <c r="K48" s="85">
        <v>0.0</v>
      </c>
      <c r="L48" s="40">
        <f>IF(E48&gt;E47,1,0)+IF(F48&gt;F47,1,0)+IF(G48&gt;G47,1,0)+IF(H48&gt;H47,1,0)+IF(I48&gt;I47,1,0)</f>
        <v>0</v>
      </c>
      <c r="M48" s="40">
        <f t="shared" si="1"/>
        <v>0</v>
      </c>
      <c r="N48" s="40">
        <f>L47</f>
        <v>0</v>
      </c>
      <c r="O48" s="40">
        <f t="shared" si="2"/>
        <v>0</v>
      </c>
      <c r="P48" s="40">
        <f t="shared" si="3"/>
        <v>0</v>
      </c>
      <c r="Q48" s="40">
        <f>COUNTIF(E47:I47,"&lt;&gt;") * 5 -SUM(E47:I47)</f>
        <v>0</v>
      </c>
      <c r="R48" s="40">
        <f t="shared" si="4"/>
        <v>0</v>
      </c>
      <c r="S48" s="40" t="s">
        <v>56</v>
      </c>
      <c r="T48" s="40" t="s">
        <v>56</v>
      </c>
      <c r="U48" s="58"/>
      <c r="V48" s="30"/>
      <c r="W48" s="88"/>
    </row>
    <row r="49" ht="14.25" hidden="1" customHeight="1">
      <c r="A49" s="82">
        <v>106.0</v>
      </c>
      <c r="B49" s="84" t="s">
        <v>56</v>
      </c>
      <c r="C49" s="84" t="s">
        <v>56</v>
      </c>
      <c r="D49" s="84"/>
      <c r="E49" s="84"/>
      <c r="F49" s="84"/>
      <c r="G49" s="84"/>
      <c r="H49" s="84"/>
      <c r="I49" s="84"/>
      <c r="J49" s="84">
        <v>0.0</v>
      </c>
      <c r="K49" s="85">
        <v>0.0</v>
      </c>
      <c r="L49" s="84">
        <f>IF(E49&gt;E50,1,0)+IF(F49&gt;F50,1,0)+IF(G49&gt;G50,1,0)+IF(H49&gt;H50,1,0)+IF(I49&gt;I50,1,0)</f>
        <v>0</v>
      </c>
      <c r="M49" s="84">
        <f t="shared" si="1"/>
        <v>0</v>
      </c>
      <c r="N49" s="84">
        <f>L50</f>
        <v>0</v>
      </c>
      <c r="O49" s="84">
        <f t="shared" si="2"/>
        <v>0</v>
      </c>
      <c r="P49" s="84">
        <f t="shared" si="3"/>
        <v>0</v>
      </c>
      <c r="Q49" s="84">
        <f>COUNTIF(E50:I50,"&lt;&gt;") * 5 -SUM(E50:I50)</f>
        <v>0</v>
      </c>
      <c r="R49" s="84">
        <f t="shared" si="4"/>
        <v>0</v>
      </c>
      <c r="S49" s="84" t="s">
        <v>56</v>
      </c>
      <c r="T49" s="84" t="s">
        <v>56</v>
      </c>
      <c r="U49" s="86"/>
      <c r="V49" s="87" t="b">
        <v>0</v>
      </c>
      <c r="W49" s="88"/>
    </row>
    <row r="50" ht="14.25" hidden="1" customHeight="1">
      <c r="A50" s="89"/>
      <c r="B50" s="84" t="s">
        <v>56</v>
      </c>
      <c r="C50" s="84" t="s">
        <v>56</v>
      </c>
      <c r="D50" s="84"/>
      <c r="E50" s="84"/>
      <c r="F50" s="84"/>
      <c r="G50" s="84"/>
      <c r="H50" s="84"/>
      <c r="I50" s="84"/>
      <c r="J50" s="84">
        <v>0.0</v>
      </c>
      <c r="K50" s="85">
        <v>0.0</v>
      </c>
      <c r="L50" s="84">
        <f>IF(E50&gt;E49,1,0)+IF(F50&gt;F49,1,0)+IF(G50&gt;G49,1,0)+IF(H50&gt;H49,1,0)+IF(I50&gt;I49,1,0)</f>
        <v>0</v>
      </c>
      <c r="M50" s="84">
        <f t="shared" si="1"/>
        <v>0</v>
      </c>
      <c r="N50" s="84">
        <f>L49</f>
        <v>0</v>
      </c>
      <c r="O50" s="84">
        <f t="shared" si="2"/>
        <v>0</v>
      </c>
      <c r="P50" s="84">
        <f t="shared" si="3"/>
        <v>0</v>
      </c>
      <c r="Q50" s="84">
        <f>COUNTIF(E49:I49,"&lt;&gt;") * 5 -SUM(E49:I49)</f>
        <v>0</v>
      </c>
      <c r="R50" s="84">
        <f t="shared" si="4"/>
        <v>0</v>
      </c>
      <c r="S50" s="84" t="s">
        <v>56</v>
      </c>
      <c r="T50" s="84" t="s">
        <v>56</v>
      </c>
      <c r="U50" s="86"/>
      <c r="V50" s="30"/>
      <c r="W50" s="88"/>
    </row>
    <row r="51" ht="14.25" hidden="1" customHeight="1">
      <c r="A51" s="82">
        <v>107.0</v>
      </c>
      <c r="B51" s="40" t="s">
        <v>56</v>
      </c>
      <c r="C51" s="40" t="s">
        <v>56</v>
      </c>
      <c r="D51" s="40"/>
      <c r="E51" s="40"/>
      <c r="F51" s="40"/>
      <c r="G51" s="40"/>
      <c r="H51" s="40"/>
      <c r="I51" s="40"/>
      <c r="J51" s="84">
        <v>0.0</v>
      </c>
      <c r="K51" s="85">
        <v>0.0</v>
      </c>
      <c r="L51" s="40">
        <f>IF(E51&gt;E52,1,0)+IF(F51&gt;F52,1,0)+IF(G51&gt;G52,1,0)+IF(H51&gt;H52,1,0)+IF(I51&gt;I52,1,0)</f>
        <v>0</v>
      </c>
      <c r="M51" s="40">
        <f t="shared" si="1"/>
        <v>0</v>
      </c>
      <c r="N51" s="40">
        <f>L52</f>
        <v>0</v>
      </c>
      <c r="O51" s="40">
        <f t="shared" si="2"/>
        <v>0</v>
      </c>
      <c r="P51" s="40">
        <f t="shared" si="3"/>
        <v>0</v>
      </c>
      <c r="Q51" s="40">
        <f>COUNTIF(E52:I52,"&lt;&gt;") * 5 -SUM(E52:I52)</f>
        <v>0</v>
      </c>
      <c r="R51" s="40">
        <f t="shared" si="4"/>
        <v>0</v>
      </c>
      <c r="S51" s="40" t="s">
        <v>56</v>
      </c>
      <c r="T51" s="40" t="s">
        <v>56</v>
      </c>
      <c r="U51" s="58"/>
      <c r="V51" s="87" t="b">
        <v>0</v>
      </c>
      <c r="W51" s="88"/>
    </row>
    <row r="52" ht="14.25" hidden="1" customHeight="1">
      <c r="A52" s="89"/>
      <c r="B52" s="40" t="s">
        <v>56</v>
      </c>
      <c r="C52" s="40" t="s">
        <v>56</v>
      </c>
      <c r="D52" s="40"/>
      <c r="E52" s="40"/>
      <c r="F52" s="40"/>
      <c r="G52" s="40"/>
      <c r="H52" s="40"/>
      <c r="I52" s="40"/>
      <c r="J52" s="84">
        <v>0.0</v>
      </c>
      <c r="K52" s="85">
        <v>0.0</v>
      </c>
      <c r="L52" s="40">
        <f>IF(E52&gt;E51,1,0)+IF(F52&gt;F51,1,0)+IF(G52&gt;G51,1,0)+IF(H52&gt;H51,1,0)+IF(I52&gt;I51,1,0)</f>
        <v>0</v>
      </c>
      <c r="M52" s="40">
        <f t="shared" si="1"/>
        <v>0</v>
      </c>
      <c r="N52" s="40">
        <f>L51</f>
        <v>0</v>
      </c>
      <c r="O52" s="40">
        <f t="shared" si="2"/>
        <v>0</v>
      </c>
      <c r="P52" s="40">
        <f t="shared" si="3"/>
        <v>0</v>
      </c>
      <c r="Q52" s="40">
        <f>COUNTIF(E51:I51,"&lt;&gt;") * 5 -SUM(E51:I51)</f>
        <v>0</v>
      </c>
      <c r="R52" s="40">
        <f t="shared" si="4"/>
        <v>0</v>
      </c>
      <c r="S52" s="40" t="s">
        <v>56</v>
      </c>
      <c r="T52" s="40" t="s">
        <v>56</v>
      </c>
      <c r="U52" s="58"/>
      <c r="V52" s="30"/>
      <c r="W52" s="88"/>
    </row>
    <row r="53" ht="14.25" hidden="1" customHeight="1">
      <c r="A53" s="82">
        <v>108.0</v>
      </c>
      <c r="B53" s="84" t="s">
        <v>56</v>
      </c>
      <c r="C53" s="84" t="s">
        <v>56</v>
      </c>
      <c r="D53" s="84"/>
      <c r="E53" s="84"/>
      <c r="F53" s="84"/>
      <c r="G53" s="84"/>
      <c r="H53" s="84"/>
      <c r="I53" s="84"/>
      <c r="J53" s="84">
        <v>0.0</v>
      </c>
      <c r="K53" s="85">
        <v>0.0</v>
      </c>
      <c r="L53" s="84">
        <f>IF(E53&gt;E54,1,0)+IF(F53&gt;F54,1,0)+IF(G53&gt;G54,1,0)+IF(H53&gt;H54,1,0)+IF(I53&gt;I54,1,0)</f>
        <v>0</v>
      </c>
      <c r="M53" s="84">
        <f t="shared" si="1"/>
        <v>0</v>
      </c>
      <c r="N53" s="84">
        <f>L54</f>
        <v>0</v>
      </c>
      <c r="O53" s="84">
        <f t="shared" si="2"/>
        <v>0</v>
      </c>
      <c r="P53" s="84">
        <f t="shared" si="3"/>
        <v>0</v>
      </c>
      <c r="Q53" s="84">
        <f>COUNTIF(E54:I54,"&lt;&gt;") * 5 -SUM(E54:I54)</f>
        <v>0</v>
      </c>
      <c r="R53" s="84">
        <f t="shared" si="4"/>
        <v>0</v>
      </c>
      <c r="S53" s="84" t="s">
        <v>56</v>
      </c>
      <c r="T53" s="84" t="s">
        <v>56</v>
      </c>
      <c r="U53" s="86"/>
      <c r="V53" s="87" t="b">
        <v>0</v>
      </c>
      <c r="W53" s="88"/>
    </row>
    <row r="54" ht="14.25" hidden="1" customHeight="1">
      <c r="A54" s="89"/>
      <c r="B54" s="84" t="s">
        <v>56</v>
      </c>
      <c r="C54" s="84" t="s">
        <v>56</v>
      </c>
      <c r="D54" s="84"/>
      <c r="E54" s="84"/>
      <c r="F54" s="84"/>
      <c r="G54" s="84"/>
      <c r="H54" s="84"/>
      <c r="I54" s="84"/>
      <c r="J54" s="84">
        <v>0.0</v>
      </c>
      <c r="K54" s="85">
        <v>0.0</v>
      </c>
      <c r="L54" s="84">
        <f>IF(E54&gt;E53,1,0)+IF(F54&gt;F53,1,0)+IF(G54&gt;G53,1,0)+IF(H54&gt;H53,1,0)+IF(I54&gt;I53,1,0)</f>
        <v>0</v>
      </c>
      <c r="M54" s="84">
        <f t="shared" si="1"/>
        <v>0</v>
      </c>
      <c r="N54" s="84">
        <f>L53</f>
        <v>0</v>
      </c>
      <c r="O54" s="84">
        <f t="shared" si="2"/>
        <v>0</v>
      </c>
      <c r="P54" s="84">
        <f t="shared" si="3"/>
        <v>0</v>
      </c>
      <c r="Q54" s="84">
        <f>COUNTIF(E53:I53,"&lt;&gt;") * 5 -SUM(E53:I53)</f>
        <v>0</v>
      </c>
      <c r="R54" s="84">
        <f t="shared" si="4"/>
        <v>0</v>
      </c>
      <c r="S54" s="84" t="s">
        <v>56</v>
      </c>
      <c r="T54" s="84" t="s">
        <v>56</v>
      </c>
      <c r="U54" s="86"/>
      <c r="V54" s="30"/>
      <c r="W54" s="88"/>
    </row>
    <row r="55" ht="14.25" hidden="1" customHeight="1">
      <c r="A55" s="82">
        <v>109.0</v>
      </c>
      <c r="B55" s="40" t="s">
        <v>56</v>
      </c>
      <c r="C55" s="40" t="s">
        <v>56</v>
      </c>
      <c r="D55" s="40"/>
      <c r="E55" s="40"/>
      <c r="F55" s="40"/>
      <c r="G55" s="40"/>
      <c r="H55" s="40"/>
      <c r="I55" s="40"/>
      <c r="J55" s="84">
        <v>0.0</v>
      </c>
      <c r="K55" s="85">
        <v>0.0</v>
      </c>
      <c r="L55" s="40">
        <f>IF(E55&gt;E56,1,0)+IF(F55&gt;F56,1,0)+IF(G55&gt;G56,1,0)+IF(H55&gt;H56,1,0)+IF(I55&gt;I56,1,0)</f>
        <v>0</v>
      </c>
      <c r="M55" s="40">
        <f t="shared" si="1"/>
        <v>0</v>
      </c>
      <c r="N55" s="40">
        <f>L56</f>
        <v>0</v>
      </c>
      <c r="O55" s="40">
        <f t="shared" si="2"/>
        <v>0</v>
      </c>
      <c r="P55" s="40">
        <f t="shared" si="3"/>
        <v>0</v>
      </c>
      <c r="Q55" s="40">
        <f>COUNTIF(E56:I56,"&lt;&gt;") * 5 -SUM(E56:I56)</f>
        <v>0</v>
      </c>
      <c r="R55" s="40">
        <f t="shared" si="4"/>
        <v>0</v>
      </c>
      <c r="S55" s="40" t="s">
        <v>56</v>
      </c>
      <c r="T55" s="40" t="s">
        <v>56</v>
      </c>
      <c r="U55" s="58"/>
      <c r="V55" s="87" t="b">
        <v>0</v>
      </c>
      <c r="W55" s="88"/>
    </row>
    <row r="56" ht="14.25" hidden="1" customHeight="1">
      <c r="A56" s="89"/>
      <c r="B56" s="40" t="s">
        <v>56</v>
      </c>
      <c r="C56" s="40" t="s">
        <v>56</v>
      </c>
      <c r="D56" s="40"/>
      <c r="E56" s="40"/>
      <c r="F56" s="40"/>
      <c r="G56" s="40"/>
      <c r="H56" s="40"/>
      <c r="I56" s="40"/>
      <c r="J56" s="84">
        <v>0.0</v>
      </c>
      <c r="K56" s="85">
        <v>0.0</v>
      </c>
      <c r="L56" s="40">
        <f>IF(E56&gt;E55,1,0)+IF(F56&gt;F55,1,0)+IF(G56&gt;G55,1,0)+IF(H56&gt;H55,1,0)+IF(I56&gt;I55,1,0)</f>
        <v>0</v>
      </c>
      <c r="M56" s="40">
        <f t="shared" si="1"/>
        <v>0</v>
      </c>
      <c r="N56" s="40">
        <f>L55</f>
        <v>0</v>
      </c>
      <c r="O56" s="40">
        <f t="shared" si="2"/>
        <v>0</v>
      </c>
      <c r="P56" s="40">
        <f t="shared" si="3"/>
        <v>0</v>
      </c>
      <c r="Q56" s="40">
        <f>COUNTIF(E55:I55,"&lt;&gt;") * 5 -SUM(E55:I55)</f>
        <v>0</v>
      </c>
      <c r="R56" s="40">
        <f t="shared" si="4"/>
        <v>0</v>
      </c>
      <c r="S56" s="40" t="s">
        <v>56</v>
      </c>
      <c r="T56" s="40" t="s">
        <v>56</v>
      </c>
      <c r="U56" s="58"/>
      <c r="V56" s="30"/>
      <c r="W56" s="88"/>
    </row>
    <row r="57" ht="14.25" hidden="1" customHeight="1">
      <c r="A57" s="82">
        <v>110.0</v>
      </c>
      <c r="B57" s="84" t="s">
        <v>56</v>
      </c>
      <c r="C57" s="84" t="s">
        <v>56</v>
      </c>
      <c r="D57" s="84"/>
      <c r="E57" s="84"/>
      <c r="F57" s="84"/>
      <c r="G57" s="84"/>
      <c r="H57" s="84"/>
      <c r="I57" s="84"/>
      <c r="J57" s="84">
        <v>0.0</v>
      </c>
      <c r="K57" s="85">
        <v>0.0</v>
      </c>
      <c r="L57" s="84">
        <f>IF(E57&gt;E58,1,0)+IF(F57&gt;F58,1,0)+IF(G57&gt;G58,1,0)+IF(H57&gt;H58,1,0)+IF(I57&gt;I58,1,0)</f>
        <v>0</v>
      </c>
      <c r="M57" s="84">
        <f t="shared" si="1"/>
        <v>0</v>
      </c>
      <c r="N57" s="84">
        <f>L58</f>
        <v>0</v>
      </c>
      <c r="O57" s="84">
        <f t="shared" si="2"/>
        <v>0</v>
      </c>
      <c r="P57" s="84">
        <f t="shared" si="3"/>
        <v>0</v>
      </c>
      <c r="Q57" s="84">
        <f>COUNTIF(E58:I58,"&lt;&gt;") * 5 -SUM(E58:I58)</f>
        <v>0</v>
      </c>
      <c r="R57" s="84">
        <f t="shared" si="4"/>
        <v>0</v>
      </c>
      <c r="S57" s="84" t="s">
        <v>56</v>
      </c>
      <c r="T57" s="84" t="s">
        <v>56</v>
      </c>
      <c r="U57" s="86"/>
      <c r="V57" s="87" t="b">
        <v>0</v>
      </c>
      <c r="W57" s="88"/>
    </row>
    <row r="58" ht="14.25" hidden="1" customHeight="1">
      <c r="A58" s="89"/>
      <c r="B58" s="84" t="s">
        <v>56</v>
      </c>
      <c r="C58" s="84" t="s">
        <v>56</v>
      </c>
      <c r="D58" s="84"/>
      <c r="E58" s="84"/>
      <c r="F58" s="84"/>
      <c r="G58" s="84"/>
      <c r="H58" s="84"/>
      <c r="I58" s="84"/>
      <c r="J58" s="84">
        <v>0.0</v>
      </c>
      <c r="K58" s="85">
        <v>0.0</v>
      </c>
      <c r="L58" s="84">
        <f>IF(E58&gt;E57,1,0)+IF(F58&gt;F57,1,0)+IF(G58&gt;G57,1,0)+IF(H58&gt;H57,1,0)+IF(I58&gt;I57,1,0)</f>
        <v>0</v>
      </c>
      <c r="M58" s="84">
        <f t="shared" si="1"/>
        <v>0</v>
      </c>
      <c r="N58" s="84">
        <f>L57</f>
        <v>0</v>
      </c>
      <c r="O58" s="84">
        <f t="shared" si="2"/>
        <v>0</v>
      </c>
      <c r="P58" s="84">
        <f t="shared" si="3"/>
        <v>0</v>
      </c>
      <c r="Q58" s="84">
        <f>COUNTIF(E57:I57,"&lt;&gt;") * 5 -SUM(E57:I57)</f>
        <v>0</v>
      </c>
      <c r="R58" s="84">
        <f t="shared" si="4"/>
        <v>0</v>
      </c>
      <c r="S58" s="84" t="s">
        <v>56</v>
      </c>
      <c r="T58" s="84" t="s">
        <v>56</v>
      </c>
      <c r="U58" s="86"/>
      <c r="V58" s="30"/>
      <c r="W58" s="88"/>
    </row>
    <row r="59" ht="14.25" hidden="1" customHeight="1">
      <c r="A59" s="82">
        <v>111.0</v>
      </c>
      <c r="B59" s="40" t="s">
        <v>56</v>
      </c>
      <c r="C59" s="40" t="s">
        <v>56</v>
      </c>
      <c r="D59" s="40"/>
      <c r="E59" s="40"/>
      <c r="F59" s="40"/>
      <c r="G59" s="40"/>
      <c r="H59" s="40"/>
      <c r="I59" s="40"/>
      <c r="J59" s="84">
        <v>0.0</v>
      </c>
      <c r="K59" s="85">
        <v>0.0</v>
      </c>
      <c r="L59" s="40">
        <f>IF(E59&gt;E60,1,0)+IF(F59&gt;F60,1,0)+IF(G59&gt;G60,1,0)+IF(H59&gt;H60,1,0)+IF(I59&gt;I60,1,0)</f>
        <v>0</v>
      </c>
      <c r="M59" s="40">
        <f t="shared" si="1"/>
        <v>0</v>
      </c>
      <c r="N59" s="40">
        <f>L60</f>
        <v>0</v>
      </c>
      <c r="O59" s="40">
        <f t="shared" si="2"/>
        <v>0</v>
      </c>
      <c r="P59" s="40">
        <f t="shared" si="3"/>
        <v>0</v>
      </c>
      <c r="Q59" s="40">
        <f>COUNTIF(E60:I60,"&lt;&gt;") * 5 -SUM(E60:I60)</f>
        <v>0</v>
      </c>
      <c r="R59" s="40">
        <f t="shared" si="4"/>
        <v>0</v>
      </c>
      <c r="S59" s="40" t="s">
        <v>56</v>
      </c>
      <c r="T59" s="40" t="s">
        <v>56</v>
      </c>
      <c r="U59" s="58"/>
      <c r="V59" s="87" t="b">
        <v>0</v>
      </c>
      <c r="W59" s="88"/>
    </row>
    <row r="60" ht="14.25" hidden="1" customHeight="1">
      <c r="A60" s="89"/>
      <c r="B60" s="40" t="s">
        <v>56</v>
      </c>
      <c r="C60" s="40" t="s">
        <v>56</v>
      </c>
      <c r="D60" s="40"/>
      <c r="E60" s="40"/>
      <c r="F60" s="40"/>
      <c r="G60" s="40"/>
      <c r="H60" s="40"/>
      <c r="I60" s="40"/>
      <c r="J60" s="84">
        <v>0.0</v>
      </c>
      <c r="K60" s="85">
        <v>0.0</v>
      </c>
      <c r="L60" s="40">
        <f>IF(E60&gt;E59,1,0)+IF(F60&gt;F59,1,0)+IF(G60&gt;G59,1,0)+IF(H60&gt;H59,1,0)+IF(I60&gt;I59,1,0)</f>
        <v>0</v>
      </c>
      <c r="M60" s="40">
        <f t="shared" si="1"/>
        <v>0</v>
      </c>
      <c r="N60" s="40">
        <f>L59</f>
        <v>0</v>
      </c>
      <c r="O60" s="40">
        <f t="shared" si="2"/>
        <v>0</v>
      </c>
      <c r="P60" s="40">
        <f t="shared" si="3"/>
        <v>0</v>
      </c>
      <c r="Q60" s="40">
        <f>COUNTIF(E59:I59,"&lt;&gt;") * 5 -SUM(E59:I59)</f>
        <v>0</v>
      </c>
      <c r="R60" s="40">
        <f t="shared" si="4"/>
        <v>0</v>
      </c>
      <c r="S60" s="40" t="s">
        <v>56</v>
      </c>
      <c r="T60" s="40" t="s">
        <v>56</v>
      </c>
      <c r="U60" s="58"/>
      <c r="V60" s="30"/>
      <c r="W60" s="88"/>
    </row>
    <row r="61" ht="14.25" hidden="1" customHeight="1">
      <c r="A61" s="82">
        <v>112.0</v>
      </c>
      <c r="B61" s="84" t="s">
        <v>56</v>
      </c>
      <c r="C61" s="84" t="s">
        <v>56</v>
      </c>
      <c r="D61" s="84"/>
      <c r="E61" s="84"/>
      <c r="F61" s="84"/>
      <c r="G61" s="84"/>
      <c r="H61" s="84"/>
      <c r="I61" s="84"/>
      <c r="J61" s="84">
        <v>0.0</v>
      </c>
      <c r="K61" s="85">
        <v>0.0</v>
      </c>
      <c r="L61" s="84">
        <f>IF(E61&gt;E62,1,0)+IF(F61&gt;F62,1,0)+IF(G61&gt;G62,1,0)+IF(H61&gt;H62,1,0)+IF(I61&gt;I62,1,0)</f>
        <v>0</v>
      </c>
      <c r="M61" s="84">
        <f t="shared" si="1"/>
        <v>0</v>
      </c>
      <c r="N61" s="84">
        <f>L62</f>
        <v>0</v>
      </c>
      <c r="O61" s="84">
        <f t="shared" si="2"/>
        <v>0</v>
      </c>
      <c r="P61" s="84">
        <f t="shared" si="3"/>
        <v>0</v>
      </c>
      <c r="Q61" s="84">
        <f>COUNTIF(E62:I62,"&lt;&gt;") * 5 -SUM(E62:I62)</f>
        <v>0</v>
      </c>
      <c r="R61" s="84">
        <f t="shared" si="4"/>
        <v>0</v>
      </c>
      <c r="S61" s="84" t="s">
        <v>56</v>
      </c>
      <c r="T61" s="84" t="s">
        <v>56</v>
      </c>
      <c r="U61" s="86"/>
      <c r="V61" s="87" t="b">
        <v>0</v>
      </c>
      <c r="W61" s="88"/>
    </row>
    <row r="62" ht="11.25" hidden="1" customHeight="1">
      <c r="A62" s="89"/>
      <c r="B62" s="84" t="s">
        <v>56</v>
      </c>
      <c r="C62" s="84" t="s">
        <v>56</v>
      </c>
      <c r="D62" s="84"/>
      <c r="E62" s="84"/>
      <c r="F62" s="84"/>
      <c r="G62" s="84"/>
      <c r="H62" s="84"/>
      <c r="I62" s="84"/>
      <c r="J62" s="84">
        <v>0.0</v>
      </c>
      <c r="K62" s="85">
        <v>0.0</v>
      </c>
      <c r="L62" s="84">
        <f>IF(E62&gt;E61,1,0)+IF(F62&gt;F61,1,0)+IF(G62&gt;G61,1,0)+IF(H62&gt;H61,1,0)+IF(I62&gt;I61,1,0)</f>
        <v>0</v>
      </c>
      <c r="M62" s="84">
        <f t="shared" si="1"/>
        <v>0</v>
      </c>
      <c r="N62" s="84">
        <f>L61</f>
        <v>0</v>
      </c>
      <c r="O62" s="84">
        <f t="shared" si="2"/>
        <v>0</v>
      </c>
      <c r="P62" s="84">
        <f t="shared" si="3"/>
        <v>0</v>
      </c>
      <c r="Q62" s="84">
        <f>COUNTIF(E61:I61,"&lt;&gt;") * 5 -SUM(E61:I61)</f>
        <v>0</v>
      </c>
      <c r="R62" s="84">
        <f t="shared" si="4"/>
        <v>0</v>
      </c>
      <c r="S62" s="84" t="s">
        <v>56</v>
      </c>
      <c r="T62" s="84" t="s">
        <v>56</v>
      </c>
      <c r="U62" s="86"/>
      <c r="V62" s="30"/>
      <c r="W62" s="88"/>
    </row>
  </sheetData>
  <mergeCells count="70">
    <mergeCell ref="A31:A32"/>
    <mergeCell ref="A33:A34"/>
    <mergeCell ref="A35:A36"/>
    <mergeCell ref="A37:A38"/>
    <mergeCell ref="A39:A40"/>
    <mergeCell ref="A41:A42"/>
    <mergeCell ref="A43:A44"/>
    <mergeCell ref="A59:A60"/>
    <mergeCell ref="A61:A62"/>
    <mergeCell ref="A45:A46"/>
    <mergeCell ref="A47:A48"/>
    <mergeCell ref="A49:A50"/>
    <mergeCell ref="A51:A52"/>
    <mergeCell ref="A53:A54"/>
    <mergeCell ref="A55:A56"/>
    <mergeCell ref="A57:A58"/>
    <mergeCell ref="A1:A2"/>
    <mergeCell ref="B1:B2"/>
    <mergeCell ref="C1:C2"/>
    <mergeCell ref="D1:D2"/>
    <mergeCell ref="E1:I1"/>
    <mergeCell ref="J1:K1"/>
    <mergeCell ref="L1:O1"/>
    <mergeCell ref="P1:R1"/>
    <mergeCell ref="S1:T1"/>
    <mergeCell ref="V1:V2"/>
    <mergeCell ref="V3:V4"/>
    <mergeCell ref="V5:V6"/>
    <mergeCell ref="V7:V8"/>
    <mergeCell ref="V9:V10"/>
    <mergeCell ref="A3:A4"/>
    <mergeCell ref="A5:A6"/>
    <mergeCell ref="A7:A8"/>
    <mergeCell ref="A9:A10"/>
    <mergeCell ref="A11:A12"/>
    <mergeCell ref="A13:A14"/>
    <mergeCell ref="A15:A16"/>
    <mergeCell ref="V11:V12"/>
    <mergeCell ref="V13:V14"/>
    <mergeCell ref="V15:V16"/>
    <mergeCell ref="V17:V18"/>
    <mergeCell ref="V19:V20"/>
    <mergeCell ref="V21:V22"/>
    <mergeCell ref="V23:V24"/>
    <mergeCell ref="A17:A18"/>
    <mergeCell ref="A19:A20"/>
    <mergeCell ref="A21:A22"/>
    <mergeCell ref="A23:A24"/>
    <mergeCell ref="A25:A26"/>
    <mergeCell ref="A27:A28"/>
    <mergeCell ref="A29:A30"/>
    <mergeCell ref="V25:V26"/>
    <mergeCell ref="V27:V28"/>
    <mergeCell ref="V29:V30"/>
    <mergeCell ref="V31:V32"/>
    <mergeCell ref="V33:V34"/>
    <mergeCell ref="V35:V36"/>
    <mergeCell ref="V37:V38"/>
    <mergeCell ref="V53:V54"/>
    <mergeCell ref="V55:V56"/>
    <mergeCell ref="V57:V58"/>
    <mergeCell ref="V59:V60"/>
    <mergeCell ref="V61:V62"/>
    <mergeCell ref="V39:V40"/>
    <mergeCell ref="V41:V42"/>
    <mergeCell ref="V43:V44"/>
    <mergeCell ref="V45:V46"/>
    <mergeCell ref="V47:V48"/>
    <mergeCell ref="V49:V50"/>
    <mergeCell ref="V51:V52"/>
  </mergeCells>
  <conditionalFormatting sqref="J3:J62">
    <cfRule type="cellIs" dxfId="0" priority="1" operator="equal">
      <formula>1</formula>
    </cfRule>
  </conditionalFormatting>
  <conditionalFormatting sqref="K3:K6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  <tableParts count="4"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6.0"/>
    <col customWidth="1" min="3" max="3" width="21.0"/>
    <col customWidth="1" min="4" max="4" width="18.86"/>
    <col customWidth="1" min="5" max="11" width="4.43"/>
    <col customWidth="1" min="12" max="14" width="10.0"/>
    <col customWidth="1" min="15" max="20" width="6.0"/>
    <col customWidth="1" min="21" max="21" width="21.0"/>
  </cols>
  <sheetData>
    <row r="1" ht="14.25" customHeight="1">
      <c r="A1" s="6" t="s">
        <v>58</v>
      </c>
      <c r="B1" s="6" t="s">
        <v>14</v>
      </c>
      <c r="C1" s="6" t="s">
        <v>15</v>
      </c>
      <c r="D1" s="8" t="s">
        <v>59</v>
      </c>
      <c r="E1" s="6" t="s">
        <v>44</v>
      </c>
      <c r="J1" s="6" t="s">
        <v>45</v>
      </c>
      <c r="L1" s="6" t="s">
        <v>46</v>
      </c>
      <c r="P1" s="6" t="s">
        <v>47</v>
      </c>
      <c r="S1" s="6" t="s">
        <v>20</v>
      </c>
      <c r="U1" s="91"/>
    </row>
    <row r="2" ht="14.25" customHeight="1">
      <c r="E2" s="27" t="s">
        <v>50</v>
      </c>
      <c r="F2" s="27" t="s">
        <v>51</v>
      </c>
      <c r="G2" s="27" t="s">
        <v>52</v>
      </c>
      <c r="H2" s="27" t="s">
        <v>53</v>
      </c>
      <c r="I2" s="27" t="s">
        <v>54</v>
      </c>
      <c r="J2" s="27" t="s">
        <v>25</v>
      </c>
      <c r="K2" s="27" t="s">
        <v>26</v>
      </c>
      <c r="L2" s="27" t="s">
        <v>25</v>
      </c>
      <c r="M2" s="27" t="s">
        <v>30</v>
      </c>
      <c r="N2" s="27" t="s">
        <v>26</v>
      </c>
      <c r="O2" s="27" t="s">
        <v>27</v>
      </c>
      <c r="P2" s="27" t="s">
        <v>55</v>
      </c>
      <c r="Q2" s="27" t="s">
        <v>33</v>
      </c>
      <c r="R2" s="27" t="s">
        <v>36</v>
      </c>
      <c r="S2" s="28" t="s">
        <v>56</v>
      </c>
      <c r="T2" s="29" t="s">
        <v>56</v>
      </c>
      <c r="U2" s="27" t="s">
        <v>57</v>
      </c>
    </row>
    <row r="3" ht="14.25" customHeight="1">
      <c r="A3" s="52">
        <v>1.0</v>
      </c>
      <c r="B3" s="53">
        <v>1.0</v>
      </c>
      <c r="C3" s="53" t="s">
        <v>71</v>
      </c>
      <c r="D3" s="53" t="s">
        <v>60</v>
      </c>
      <c r="E3" s="53"/>
      <c r="F3" s="53"/>
      <c r="G3" s="54"/>
      <c r="H3" s="54"/>
      <c r="I3" s="54"/>
      <c r="J3" s="54">
        <f>IF(L3&gt;L4,1,0)</f>
        <v>0</v>
      </c>
      <c r="K3" s="53">
        <f>IF(L3&lt;L4,1,0)</f>
        <v>0</v>
      </c>
      <c r="L3" s="54">
        <f>IF(E3&gt;E4,1,0)+IF(F3&gt;F4,1,0)+IF(G3&gt;G4,1,0)+IF(H3&gt;H4,1,0)+IF(I3&gt;I4,1,0)</f>
        <v>0</v>
      </c>
      <c r="M3" s="54">
        <f t="shared" ref="M3:M60" si="1">O3-L3-N3</f>
        <v>0</v>
      </c>
      <c r="N3" s="54">
        <f>L4</f>
        <v>0</v>
      </c>
      <c r="O3" s="54">
        <f t="shared" ref="O3:O58" si="2">IF(ISBLANK(E3),0,1)+IF(ISBLANK(F3),0,1)+IF(ISBLANK(G3),0,1)+IF(ISBLANK(H3),0,1)+IF(ISBLANK(I3),0,1)</f>
        <v>0</v>
      </c>
      <c r="P3" s="54">
        <f t="shared" ref="P3:P60" si="3">SUM(E3:I3)</f>
        <v>0</v>
      </c>
      <c r="Q3" s="54">
        <f>COUNTIF(E4:I4,"&lt;&gt;") * 5 -SUM(E4:I4)</f>
        <v>0</v>
      </c>
      <c r="R3" s="54">
        <f t="shared" ref="R3:R58" si="4">IFERROR(P3-Q3,0)</f>
        <v>0</v>
      </c>
      <c r="S3" s="54" t="s">
        <v>56</v>
      </c>
      <c r="T3" s="54" t="s">
        <v>56</v>
      </c>
      <c r="U3" s="92"/>
    </row>
    <row r="4" ht="14.25" customHeight="1">
      <c r="A4" s="38"/>
      <c r="B4" s="39">
        <v>2.0</v>
      </c>
      <c r="C4" s="39" t="s">
        <v>72</v>
      </c>
      <c r="D4" s="39" t="s">
        <v>60</v>
      </c>
      <c r="E4" s="39"/>
      <c r="F4" s="39"/>
      <c r="G4" s="40"/>
      <c r="H4" s="40"/>
      <c r="I4" s="40"/>
      <c r="J4" s="40">
        <f>IF(L4&gt;L3,1,0)</f>
        <v>0</v>
      </c>
      <c r="K4" s="39">
        <f>IF(L4&lt;L3,1,0)</f>
        <v>0</v>
      </c>
      <c r="L4" s="40">
        <f>IF(E4&gt;E3,1,0)+IF(F4&gt;F3,1,0)+IF(G4&gt;G3,1,0)+IF(H4&gt;H3,1,0)+IF(I4&gt;I3,1,0)</f>
        <v>0</v>
      </c>
      <c r="M4" s="40">
        <f t="shared" si="1"/>
        <v>0</v>
      </c>
      <c r="N4" s="40">
        <f>L3</f>
        <v>0</v>
      </c>
      <c r="O4" s="40">
        <f t="shared" si="2"/>
        <v>0</v>
      </c>
      <c r="P4" s="40">
        <f t="shared" si="3"/>
        <v>0</v>
      </c>
      <c r="Q4" s="40">
        <f>COUNTIF(E3:I3,"&lt;&gt;") * 5 -SUM(E3:I3)</f>
        <v>0</v>
      </c>
      <c r="R4" s="40">
        <f t="shared" si="4"/>
        <v>0</v>
      </c>
      <c r="S4" s="40" t="s">
        <v>56</v>
      </c>
      <c r="T4" s="40" t="s">
        <v>56</v>
      </c>
      <c r="U4" s="93"/>
    </row>
    <row r="5" ht="14.25" customHeight="1">
      <c r="A5" s="59">
        <v>2.0</v>
      </c>
      <c r="B5" s="60">
        <v>3.0</v>
      </c>
      <c r="C5" s="60" t="s">
        <v>73</v>
      </c>
      <c r="D5" s="60" t="s">
        <v>60</v>
      </c>
      <c r="E5" s="60"/>
      <c r="F5" s="60"/>
      <c r="G5" s="60"/>
      <c r="H5" s="61"/>
      <c r="I5" s="61"/>
      <c r="J5" s="61">
        <f>IF(L5&gt;L6,1,0)</f>
        <v>0</v>
      </c>
      <c r="K5" s="60">
        <f>IF(L5&lt;L6,1,0)</f>
        <v>0</v>
      </c>
      <c r="L5" s="61">
        <f>IF(E5&gt;E6,1,0)+IF(F5&gt;F6,1,0)+IF(G5&gt;G6,1,0)+IF(H5&gt;H6,1,0)+IF(I5&gt;I6,1,0)</f>
        <v>0</v>
      </c>
      <c r="M5" s="61">
        <f t="shared" si="1"/>
        <v>0</v>
      </c>
      <c r="N5" s="61">
        <f>L6</f>
        <v>0</v>
      </c>
      <c r="O5" s="61">
        <f t="shared" si="2"/>
        <v>0</v>
      </c>
      <c r="P5" s="61">
        <f t="shared" si="3"/>
        <v>0</v>
      </c>
      <c r="Q5" s="61">
        <f>COUNTIF(E6:I6,"&lt;&gt;") * 5 -SUM(E6:I6)</f>
        <v>0</v>
      </c>
      <c r="R5" s="61">
        <f t="shared" si="4"/>
        <v>0</v>
      </c>
      <c r="S5" s="61" t="s">
        <v>56</v>
      </c>
      <c r="T5" s="61" t="s">
        <v>56</v>
      </c>
      <c r="U5" s="94"/>
    </row>
    <row r="6" ht="14.25" customHeight="1">
      <c r="A6" s="38"/>
      <c r="B6" s="39">
        <v>4.0</v>
      </c>
      <c r="C6" s="39" t="s">
        <v>74</v>
      </c>
      <c r="D6" s="39" t="s">
        <v>60</v>
      </c>
      <c r="E6" s="39"/>
      <c r="F6" s="39"/>
      <c r="G6" s="39"/>
      <c r="H6" s="40"/>
      <c r="I6" s="40"/>
      <c r="J6" s="40">
        <f>IF(L6&gt;L5,1,0)</f>
        <v>0</v>
      </c>
      <c r="K6" s="39">
        <f>IF(L6&lt;L5,1,0)</f>
        <v>0</v>
      </c>
      <c r="L6" s="40">
        <f>IF(E6&gt;E5,1,0)+IF(F6&gt;F5,1,0)+IF(G6&gt;G5,1,0)+IF(H6&gt;H5,1,0)+IF(I6&gt;I5,1,0)</f>
        <v>0</v>
      </c>
      <c r="M6" s="40">
        <f t="shared" si="1"/>
        <v>0</v>
      </c>
      <c r="N6" s="40">
        <f>L5</f>
        <v>0</v>
      </c>
      <c r="O6" s="40">
        <f t="shared" si="2"/>
        <v>0</v>
      </c>
      <c r="P6" s="40">
        <f t="shared" si="3"/>
        <v>0</v>
      </c>
      <c r="Q6" s="40">
        <f>COUNTIF(E5:I5,"&lt;&gt;") * 5 -SUM(E5:I5)</f>
        <v>0</v>
      </c>
      <c r="R6" s="40">
        <f t="shared" si="4"/>
        <v>0</v>
      </c>
      <c r="S6" s="40" t="s">
        <v>56</v>
      </c>
      <c r="T6" s="40" t="s">
        <v>56</v>
      </c>
      <c r="U6" s="93"/>
    </row>
    <row r="7" ht="14.25" customHeight="1">
      <c r="A7" s="59">
        <v>3.0</v>
      </c>
      <c r="B7" s="60">
        <v>5.0</v>
      </c>
      <c r="C7" s="60" t="s">
        <v>63</v>
      </c>
      <c r="D7" s="60" t="s">
        <v>60</v>
      </c>
      <c r="E7" s="60"/>
      <c r="F7" s="60"/>
      <c r="G7" s="61"/>
      <c r="H7" s="61"/>
      <c r="I7" s="61"/>
      <c r="J7" s="61">
        <f>IF(L7&gt;L8,1,0)</f>
        <v>0</v>
      </c>
      <c r="K7" s="60">
        <f>IF(L7&lt;L8,1,0)</f>
        <v>0</v>
      </c>
      <c r="L7" s="61">
        <f>IF(E7&gt;E8,1,0)+IF(F7&gt;F8,1,0)+IF(G7&gt;G8,1,0)+IF(H7&gt;H8,1,0)+IF(I7&gt;I8,1,0)</f>
        <v>0</v>
      </c>
      <c r="M7" s="61">
        <f t="shared" si="1"/>
        <v>0</v>
      </c>
      <c r="N7" s="61">
        <f>L8</f>
        <v>0</v>
      </c>
      <c r="O7" s="61">
        <f t="shared" si="2"/>
        <v>0</v>
      </c>
      <c r="P7" s="61">
        <f t="shared" si="3"/>
        <v>0</v>
      </c>
      <c r="Q7" s="61">
        <f>COUNTIF(E8:I8,"&lt;&gt;") * 5 -SUM(E8:I8)</f>
        <v>0</v>
      </c>
      <c r="R7" s="61">
        <f t="shared" si="4"/>
        <v>0</v>
      </c>
      <c r="S7" s="61" t="s">
        <v>56</v>
      </c>
      <c r="T7" s="61" t="s">
        <v>56</v>
      </c>
      <c r="U7" s="94"/>
    </row>
    <row r="8" ht="14.25" customHeight="1">
      <c r="A8" s="38"/>
      <c r="B8" s="39">
        <v>6.0</v>
      </c>
      <c r="C8" s="39" t="s">
        <v>64</v>
      </c>
      <c r="D8" s="39" t="s">
        <v>60</v>
      </c>
      <c r="E8" s="39"/>
      <c r="F8" s="39"/>
      <c r="G8" s="40"/>
      <c r="H8" s="40"/>
      <c r="I8" s="40"/>
      <c r="J8" s="40">
        <f>IF(L8&gt;L7,1,0)</f>
        <v>0</v>
      </c>
      <c r="K8" s="39">
        <f>IF(L8&lt;L7,1,0)</f>
        <v>0</v>
      </c>
      <c r="L8" s="40">
        <f>IF(E8&gt;E7,1,0)+IF(F8&gt;F7,1,0)+IF(G8&gt;G7,1,0)+IF(H8&gt;H7,1,0)+IF(I8&gt;I7,1,0)</f>
        <v>0</v>
      </c>
      <c r="M8" s="40">
        <f t="shared" si="1"/>
        <v>0</v>
      </c>
      <c r="N8" s="40">
        <f>L7</f>
        <v>0</v>
      </c>
      <c r="O8" s="40">
        <f t="shared" si="2"/>
        <v>0</v>
      </c>
      <c r="P8" s="40">
        <f t="shared" si="3"/>
        <v>0</v>
      </c>
      <c r="Q8" s="40">
        <f>COUNTIF(E7:I7,"&lt;&gt;") * 5 -SUM(E7:I7)</f>
        <v>0</v>
      </c>
      <c r="R8" s="40">
        <f t="shared" si="4"/>
        <v>0</v>
      </c>
      <c r="S8" s="40" t="s">
        <v>56</v>
      </c>
      <c r="T8" s="40" t="s">
        <v>56</v>
      </c>
      <c r="U8" s="93"/>
    </row>
    <row r="9" ht="14.25" customHeight="1">
      <c r="A9" s="59">
        <v>4.0</v>
      </c>
      <c r="B9" s="65">
        <v>7.0</v>
      </c>
      <c r="C9" s="60" t="s">
        <v>63</v>
      </c>
      <c r="D9" s="60" t="s">
        <v>60</v>
      </c>
      <c r="E9" s="60"/>
      <c r="F9" s="60"/>
      <c r="G9" s="61"/>
      <c r="H9" s="61"/>
      <c r="I9" s="61"/>
      <c r="J9" s="61">
        <f>IF(L9&gt;L10,1,0)</f>
        <v>0</v>
      </c>
      <c r="K9" s="60">
        <f>IF(L9&lt;L10,1,0)</f>
        <v>0</v>
      </c>
      <c r="L9" s="61">
        <f>IF(E9&gt;E10,1,0)+IF(F9&gt;F10,1,0)+IF(G9&gt;G10,1,0)+IF(H9&gt;H10,1,0)+IF(I9&gt;I10,1,0)</f>
        <v>0</v>
      </c>
      <c r="M9" s="61">
        <f t="shared" si="1"/>
        <v>0</v>
      </c>
      <c r="N9" s="61">
        <f>L10</f>
        <v>0</v>
      </c>
      <c r="O9" s="61">
        <f t="shared" si="2"/>
        <v>0</v>
      </c>
      <c r="P9" s="61">
        <f t="shared" si="3"/>
        <v>0</v>
      </c>
      <c r="Q9" s="61">
        <f>COUNTIF(E10:I10,"&lt;&gt;") * 5 -SUM(E10:I10)</f>
        <v>0</v>
      </c>
      <c r="R9" s="61">
        <f t="shared" si="4"/>
        <v>0</v>
      </c>
      <c r="S9" s="61" t="s">
        <v>56</v>
      </c>
      <c r="T9" s="61" t="s">
        <v>56</v>
      </c>
      <c r="U9" s="94"/>
    </row>
    <row r="10" ht="14.25" customHeight="1">
      <c r="A10" s="38"/>
      <c r="B10" s="69">
        <v>8.0</v>
      </c>
      <c r="C10" s="39" t="s">
        <v>64</v>
      </c>
      <c r="D10" s="39" t="s">
        <v>60</v>
      </c>
      <c r="E10" s="39"/>
      <c r="F10" s="39"/>
      <c r="G10" s="40"/>
      <c r="H10" s="40"/>
      <c r="I10" s="40"/>
      <c r="J10" s="40">
        <f>IF(L10&gt;L9,1,0)</f>
        <v>0</v>
      </c>
      <c r="K10" s="39">
        <f>IF(L10&lt;L9,1,0)</f>
        <v>0</v>
      </c>
      <c r="L10" s="40">
        <f>IF(E10&gt;E9,1,0)+IF(F10&gt;F9,1,0)+IF(G10&gt;G9,1,0)+IF(H10&gt;H9,1,0)+IF(I10&gt;I9,1,0)</f>
        <v>0</v>
      </c>
      <c r="M10" s="40">
        <f t="shared" si="1"/>
        <v>0</v>
      </c>
      <c r="N10" s="40">
        <f>L9</f>
        <v>0</v>
      </c>
      <c r="O10" s="40">
        <f t="shared" si="2"/>
        <v>0</v>
      </c>
      <c r="P10" s="40">
        <f t="shared" si="3"/>
        <v>0</v>
      </c>
      <c r="Q10" s="40">
        <f>COUNTIF(E9:I9,"&lt;&gt;") * 5 -SUM(E9:I9)</f>
        <v>0</v>
      </c>
      <c r="R10" s="40">
        <f t="shared" si="4"/>
        <v>0</v>
      </c>
      <c r="S10" s="40" t="s">
        <v>56</v>
      </c>
      <c r="T10" s="40" t="s">
        <v>56</v>
      </c>
      <c r="U10" s="93"/>
    </row>
    <row r="11" ht="14.25" customHeight="1">
      <c r="A11" s="71">
        <v>5.0</v>
      </c>
      <c r="B11" s="33">
        <v>9.0</v>
      </c>
      <c r="C11" s="33" t="s">
        <v>65</v>
      </c>
      <c r="D11" s="33" t="s">
        <v>61</v>
      </c>
      <c r="E11" s="33"/>
      <c r="F11" s="34"/>
      <c r="G11" s="34"/>
      <c r="H11" s="34"/>
      <c r="I11" s="34"/>
      <c r="J11" s="34">
        <f>IF(L11&gt;L12,1,0)</f>
        <v>0</v>
      </c>
      <c r="K11" s="33">
        <f>IF(L11&lt;L12,1,0)</f>
        <v>0</v>
      </c>
      <c r="L11" s="34">
        <f>IF(E11&gt;E12,1,0)+IF(F11&gt;F12,1,0)+IF(G11&gt;G12,1,0)+IF(H11&gt;H12,1,0)+IF(I11&gt;I12,1,0)</f>
        <v>0</v>
      </c>
      <c r="M11" s="34">
        <f t="shared" si="1"/>
        <v>0</v>
      </c>
      <c r="N11" s="34">
        <f>L12</f>
        <v>0</v>
      </c>
      <c r="O11" s="34">
        <f t="shared" si="2"/>
        <v>0</v>
      </c>
      <c r="P11" s="34">
        <f t="shared" si="3"/>
        <v>0</v>
      </c>
      <c r="Q11" s="34">
        <f>COUNTIF(E12:I12,"&lt;&gt;") * 5 -SUM(E12:I12)</f>
        <v>0</v>
      </c>
      <c r="R11" s="34">
        <f t="shared" si="4"/>
        <v>0</v>
      </c>
      <c r="S11" s="34" t="s">
        <v>56</v>
      </c>
      <c r="T11" s="34" t="s">
        <v>56</v>
      </c>
      <c r="U11" s="95"/>
    </row>
    <row r="12" ht="14.25" customHeight="1">
      <c r="A12" s="38"/>
      <c r="B12" s="39">
        <v>10.0</v>
      </c>
      <c r="C12" s="39" t="s">
        <v>66</v>
      </c>
      <c r="D12" s="39" t="s">
        <v>61</v>
      </c>
      <c r="E12" s="39"/>
      <c r="F12" s="40"/>
      <c r="G12" s="40"/>
      <c r="H12" s="40"/>
      <c r="I12" s="40"/>
      <c r="J12" s="40">
        <f>IF(L12&gt;L11,1,0)</f>
        <v>0</v>
      </c>
      <c r="K12" s="39">
        <f>IF(L12&lt;L11,1,0)</f>
        <v>0</v>
      </c>
      <c r="L12" s="40">
        <f>IF(E12&gt;E11,1,0)+IF(F12&gt;F11,1,0)+IF(G12&gt;G11,1,0)+IF(H12&gt;H11,1,0)+IF(I12&gt;I11,1,0)</f>
        <v>0</v>
      </c>
      <c r="M12" s="40">
        <f t="shared" si="1"/>
        <v>0</v>
      </c>
      <c r="N12" s="40">
        <f>L11</f>
        <v>0</v>
      </c>
      <c r="O12" s="40">
        <f t="shared" si="2"/>
        <v>0</v>
      </c>
      <c r="P12" s="40">
        <f t="shared" si="3"/>
        <v>0</v>
      </c>
      <c r="Q12" s="40">
        <f>COUNTIF(E11:I11,"&lt;&gt;") * 5 -SUM(E11:I11)</f>
        <v>0</v>
      </c>
      <c r="R12" s="40">
        <f t="shared" si="4"/>
        <v>0</v>
      </c>
      <c r="S12" s="40" t="s">
        <v>56</v>
      </c>
      <c r="T12" s="40" t="s">
        <v>56</v>
      </c>
      <c r="U12" s="93"/>
    </row>
    <row r="13" ht="15.75" customHeight="1">
      <c r="A13" s="49">
        <v>6.0</v>
      </c>
      <c r="B13" s="44">
        <v>11.0</v>
      </c>
      <c r="C13" s="44" t="s">
        <v>67</v>
      </c>
      <c r="D13" s="44" t="s">
        <v>61</v>
      </c>
      <c r="E13" s="44"/>
      <c r="F13" s="45"/>
      <c r="G13" s="45"/>
      <c r="H13" s="45"/>
      <c r="I13" s="45"/>
      <c r="J13" s="45">
        <f>IF(L13&gt;L14,1,0)</f>
        <v>0</v>
      </c>
      <c r="K13" s="44">
        <f>IF(L13&lt;L14,1,0)</f>
        <v>0</v>
      </c>
      <c r="L13" s="45">
        <f>IF(E13&gt;E14,1,0)+IF(F13&gt;F14,1,0)+IF(G13&gt;G14,1,0)+IF(H13&gt;H14,1,0)+IF(I13&gt;I14,1,0)</f>
        <v>0</v>
      </c>
      <c r="M13" s="45">
        <f t="shared" si="1"/>
        <v>0</v>
      </c>
      <c r="N13" s="45">
        <f>L14</f>
        <v>0</v>
      </c>
      <c r="O13" s="45">
        <f t="shared" si="2"/>
        <v>0</v>
      </c>
      <c r="P13" s="45">
        <f t="shared" si="3"/>
        <v>0</v>
      </c>
      <c r="Q13" s="45">
        <f>COUNTIF(E14:I14,"&lt;&gt;") * 5 -SUM(E14:I14)</f>
        <v>0</v>
      </c>
      <c r="R13" s="45">
        <f t="shared" si="4"/>
        <v>0</v>
      </c>
      <c r="S13" s="45" t="s">
        <v>56</v>
      </c>
      <c r="T13" s="45" t="s">
        <v>56</v>
      </c>
      <c r="U13" s="96"/>
    </row>
    <row r="14" ht="14.25" customHeight="1">
      <c r="A14" s="38"/>
      <c r="B14" s="39">
        <v>12.0</v>
      </c>
      <c r="C14" s="39" t="s">
        <v>68</v>
      </c>
      <c r="D14" s="39" t="s">
        <v>61</v>
      </c>
      <c r="E14" s="39"/>
      <c r="F14" s="40"/>
      <c r="G14" s="40"/>
      <c r="H14" s="40"/>
      <c r="I14" s="40"/>
      <c r="J14" s="40">
        <f>IF(L14&gt;L13,1,0)</f>
        <v>0</v>
      </c>
      <c r="K14" s="39">
        <f>IF(L14&lt;L13,1,0)</f>
        <v>0</v>
      </c>
      <c r="L14" s="40">
        <f>IF(E14&gt;E13,1,0)+IF(F14&gt;F13,1,0)+IF(G14&gt;G13,1,0)+IF(H14&gt;H13,1,0)+IF(I14&gt;I13,1,0)</f>
        <v>0</v>
      </c>
      <c r="M14" s="40">
        <f t="shared" si="1"/>
        <v>0</v>
      </c>
      <c r="N14" s="40">
        <f>L13</f>
        <v>0</v>
      </c>
      <c r="O14" s="40">
        <f t="shared" si="2"/>
        <v>0</v>
      </c>
      <c r="P14" s="40">
        <f t="shared" si="3"/>
        <v>0</v>
      </c>
      <c r="Q14" s="40">
        <f>COUNTIF(E13:I13,"&lt;&gt;") * 5 -SUM(E13:I13)</f>
        <v>0</v>
      </c>
      <c r="R14" s="40">
        <f t="shared" si="4"/>
        <v>0</v>
      </c>
      <c r="S14" s="40" t="s">
        <v>56</v>
      </c>
      <c r="T14" s="40" t="s">
        <v>56</v>
      </c>
      <c r="U14" s="93"/>
    </row>
    <row r="15" ht="14.25" customHeight="1">
      <c r="A15" s="76">
        <v>7.0</v>
      </c>
      <c r="B15" s="77">
        <v>13.0</v>
      </c>
      <c r="C15" s="77" t="s">
        <v>75</v>
      </c>
      <c r="D15" s="77" t="s">
        <v>62</v>
      </c>
      <c r="E15" s="77"/>
      <c r="F15" s="78"/>
      <c r="G15" s="78"/>
      <c r="H15" s="78"/>
      <c r="I15" s="78"/>
      <c r="J15" s="78">
        <f>IF(L15&gt;L16,1,0)</f>
        <v>0</v>
      </c>
      <c r="K15" s="77">
        <f>IF(L15&lt;L16,1,0)</f>
        <v>0</v>
      </c>
      <c r="L15" s="78">
        <f>IF(E15&gt;E16,1,0)+IF(F15&gt;F16,1,0)+IF(G15&gt;G16,1,0)+IF(H15&gt;H16,1,0)+IF(I15&gt;I16,1,0)</f>
        <v>0</v>
      </c>
      <c r="M15" s="78">
        <f t="shared" si="1"/>
        <v>0</v>
      </c>
      <c r="N15" s="78">
        <f>L16</f>
        <v>0</v>
      </c>
      <c r="O15" s="78">
        <f t="shared" si="2"/>
        <v>0</v>
      </c>
      <c r="P15" s="78">
        <f t="shared" si="3"/>
        <v>0</v>
      </c>
      <c r="Q15" s="78">
        <f>COUNTIF(E16:I16,"&lt;&gt;") * 5 -SUM(E16:I16)</f>
        <v>0</v>
      </c>
      <c r="R15" s="78">
        <f t="shared" si="4"/>
        <v>0</v>
      </c>
      <c r="S15" s="78" t="s">
        <v>56</v>
      </c>
      <c r="T15" s="78" t="s">
        <v>56</v>
      </c>
      <c r="U15" s="97"/>
    </row>
    <row r="16" ht="14.25" customHeight="1">
      <c r="A16" s="38"/>
      <c r="B16" s="39">
        <v>14.0</v>
      </c>
      <c r="C16" s="39" t="s">
        <v>76</v>
      </c>
      <c r="D16" s="39" t="s">
        <v>62</v>
      </c>
      <c r="E16" s="40"/>
      <c r="F16" s="40"/>
      <c r="G16" s="40"/>
      <c r="H16" s="40"/>
      <c r="I16" s="40"/>
      <c r="J16" s="40">
        <f>IF(L16&gt;L15,1,0)</f>
        <v>0</v>
      </c>
      <c r="K16" s="39">
        <f>IF(L16&lt;L15,1,0)</f>
        <v>0</v>
      </c>
      <c r="L16" s="40">
        <f>IF(E16&gt;E15,1,0)+IF(F16&gt;F15,1,0)+IF(G16&gt;G15,1,0)+IF(H16&gt;H15,1,0)+IF(I16&gt;I15,1,0)</f>
        <v>0</v>
      </c>
      <c r="M16" s="40">
        <f t="shared" si="1"/>
        <v>0</v>
      </c>
      <c r="N16" s="40">
        <f>L15</f>
        <v>0</v>
      </c>
      <c r="O16" s="40">
        <f t="shared" si="2"/>
        <v>0</v>
      </c>
      <c r="P16" s="40">
        <f t="shared" si="3"/>
        <v>0</v>
      </c>
      <c r="Q16" s="40">
        <f>COUNTIF(E15:I15,"&lt;&gt;") * 5 -SUM(E15:I15)</f>
        <v>0</v>
      </c>
      <c r="R16" s="40">
        <f t="shared" si="4"/>
        <v>0</v>
      </c>
      <c r="S16" s="40" t="s">
        <v>56</v>
      </c>
      <c r="T16" s="40" t="s">
        <v>56</v>
      </c>
      <c r="U16" s="93"/>
    </row>
    <row r="17" ht="14.25" hidden="1" customHeight="1">
      <c r="A17" s="82">
        <v>92.0</v>
      </c>
      <c r="B17" s="84" t="s">
        <v>56</v>
      </c>
      <c r="C17" s="84" t="s">
        <v>56</v>
      </c>
      <c r="D17" s="84"/>
      <c r="E17" s="84"/>
      <c r="F17" s="84"/>
      <c r="G17" s="84"/>
      <c r="H17" s="84"/>
      <c r="I17" s="84"/>
      <c r="J17" s="84">
        <v>0.0</v>
      </c>
      <c r="K17" s="85">
        <v>0.0</v>
      </c>
      <c r="L17" s="84">
        <f>IF(E17&gt;E18,1,0)+IF(F17&gt;F18,1,0)+IF(G17&gt;G18,1,0)+IF(H17&gt;H18,1,0)+IF(I17&gt;I18,1,0)</f>
        <v>0</v>
      </c>
      <c r="M17" s="84">
        <f t="shared" si="1"/>
        <v>0</v>
      </c>
      <c r="N17" s="84">
        <f>L18</f>
        <v>0</v>
      </c>
      <c r="O17" s="84">
        <f t="shared" si="2"/>
        <v>0</v>
      </c>
      <c r="P17" s="84">
        <f t="shared" si="3"/>
        <v>0</v>
      </c>
      <c r="Q17" s="84">
        <f>COUNTIF(E18:I18,"&lt;&gt;") * 5 -SUM(E18:I18)</f>
        <v>0</v>
      </c>
      <c r="R17" s="84">
        <f t="shared" si="4"/>
        <v>0</v>
      </c>
      <c r="S17" s="84" t="s">
        <v>56</v>
      </c>
      <c r="T17" s="84" t="s">
        <v>56</v>
      </c>
      <c r="U17" s="98"/>
    </row>
    <row r="18" ht="14.25" hidden="1" customHeight="1">
      <c r="A18" s="89"/>
      <c r="B18" s="84" t="s">
        <v>56</v>
      </c>
      <c r="C18" s="84" t="s">
        <v>56</v>
      </c>
      <c r="D18" s="84"/>
      <c r="E18" s="84"/>
      <c r="F18" s="84"/>
      <c r="G18" s="84"/>
      <c r="H18" s="84"/>
      <c r="I18" s="84"/>
      <c r="J18" s="84">
        <v>0.0</v>
      </c>
      <c r="K18" s="85">
        <v>0.0</v>
      </c>
      <c r="L18" s="84">
        <f>IF(E18&gt;E17,1,0)+IF(F18&gt;F17,1,0)+IF(G18&gt;G17,1,0)+IF(H18&gt;H17,1,0)+IF(I18&gt;I17,1,0)</f>
        <v>0</v>
      </c>
      <c r="M18" s="84">
        <f t="shared" si="1"/>
        <v>0</v>
      </c>
      <c r="N18" s="84">
        <f>L17</f>
        <v>0</v>
      </c>
      <c r="O18" s="84">
        <f t="shared" si="2"/>
        <v>0</v>
      </c>
      <c r="P18" s="84">
        <f t="shared" si="3"/>
        <v>0</v>
      </c>
      <c r="Q18" s="84">
        <f>COUNTIF(E17:I17,"&lt;&gt;") * 5 -SUM(E17:I17)</f>
        <v>0</v>
      </c>
      <c r="R18" s="84">
        <f t="shared" si="4"/>
        <v>0</v>
      </c>
      <c r="S18" s="84" t="s">
        <v>56</v>
      </c>
      <c r="T18" s="84" t="s">
        <v>56</v>
      </c>
      <c r="U18" s="98"/>
    </row>
    <row r="19" ht="14.25" hidden="1" customHeight="1">
      <c r="A19" s="82">
        <v>93.0</v>
      </c>
      <c r="B19" s="40" t="s">
        <v>56</v>
      </c>
      <c r="C19" s="40" t="s">
        <v>56</v>
      </c>
      <c r="D19" s="40"/>
      <c r="E19" s="40"/>
      <c r="F19" s="40"/>
      <c r="G19" s="40"/>
      <c r="H19" s="40"/>
      <c r="I19" s="40"/>
      <c r="J19" s="84">
        <v>0.0</v>
      </c>
      <c r="K19" s="85">
        <v>0.0</v>
      </c>
      <c r="L19" s="40">
        <f>IF(E19&gt;E20,1,0)+IF(F19&gt;F20,1,0)+IF(G19&gt;G20,1,0)+IF(H19&gt;H20,1,0)+IF(I19&gt;I20,1,0)</f>
        <v>0</v>
      </c>
      <c r="M19" s="40">
        <f t="shared" si="1"/>
        <v>0</v>
      </c>
      <c r="N19" s="40">
        <f>L20</f>
        <v>0</v>
      </c>
      <c r="O19" s="40">
        <f t="shared" si="2"/>
        <v>0</v>
      </c>
      <c r="P19" s="40">
        <f t="shared" si="3"/>
        <v>0</v>
      </c>
      <c r="Q19" s="40">
        <f>COUNTIF(E20:I20,"&lt;&gt;") * 5 -SUM(E20:I20)</f>
        <v>0</v>
      </c>
      <c r="R19" s="40">
        <f t="shared" si="4"/>
        <v>0</v>
      </c>
      <c r="S19" s="40" t="s">
        <v>56</v>
      </c>
      <c r="T19" s="40" t="s">
        <v>56</v>
      </c>
      <c r="U19" s="93"/>
    </row>
    <row r="20" ht="14.25" hidden="1" customHeight="1">
      <c r="A20" s="89"/>
      <c r="B20" s="40" t="s">
        <v>56</v>
      </c>
      <c r="C20" s="40" t="s">
        <v>56</v>
      </c>
      <c r="D20" s="40"/>
      <c r="E20" s="40"/>
      <c r="F20" s="40"/>
      <c r="G20" s="40"/>
      <c r="H20" s="40"/>
      <c r="I20" s="40"/>
      <c r="J20" s="84">
        <v>0.0</v>
      </c>
      <c r="K20" s="85">
        <v>0.0</v>
      </c>
      <c r="L20" s="40">
        <f>IF(E20&gt;E19,1,0)+IF(F20&gt;F19,1,0)+IF(G20&gt;G19,1,0)+IF(H20&gt;H19,1,0)+IF(I20&gt;I19,1,0)</f>
        <v>0</v>
      </c>
      <c r="M20" s="40">
        <f t="shared" si="1"/>
        <v>0</v>
      </c>
      <c r="N20" s="40">
        <f>L19</f>
        <v>0</v>
      </c>
      <c r="O20" s="40">
        <f t="shared" si="2"/>
        <v>0</v>
      </c>
      <c r="P20" s="40">
        <f t="shared" si="3"/>
        <v>0</v>
      </c>
      <c r="Q20" s="40">
        <f>COUNTIF(E19:I19,"&lt;&gt;") * 5 -SUM(E19:I19)</f>
        <v>0</v>
      </c>
      <c r="R20" s="40">
        <f t="shared" si="4"/>
        <v>0</v>
      </c>
      <c r="S20" s="40" t="s">
        <v>56</v>
      </c>
      <c r="T20" s="40" t="s">
        <v>56</v>
      </c>
      <c r="U20" s="93"/>
    </row>
    <row r="21" ht="14.25" hidden="1" customHeight="1">
      <c r="A21" s="82">
        <v>94.0</v>
      </c>
      <c r="B21" s="84" t="s">
        <v>56</v>
      </c>
      <c r="C21" s="84" t="s">
        <v>56</v>
      </c>
      <c r="D21" s="84"/>
      <c r="E21" s="84"/>
      <c r="F21" s="84"/>
      <c r="G21" s="84"/>
      <c r="H21" s="84"/>
      <c r="I21" s="84"/>
      <c r="J21" s="84">
        <v>0.0</v>
      </c>
      <c r="K21" s="85">
        <v>0.0</v>
      </c>
      <c r="L21" s="84">
        <f>IF(E21&gt;E22,1,0)+IF(F21&gt;F22,1,0)+IF(G21&gt;G22,1,0)+IF(H21&gt;H22,1,0)+IF(I21&gt;I22,1,0)</f>
        <v>0</v>
      </c>
      <c r="M21" s="84">
        <f t="shared" si="1"/>
        <v>0</v>
      </c>
      <c r="N21" s="84">
        <f>L22</f>
        <v>0</v>
      </c>
      <c r="O21" s="84">
        <f t="shared" si="2"/>
        <v>0</v>
      </c>
      <c r="P21" s="84">
        <f t="shared" si="3"/>
        <v>0</v>
      </c>
      <c r="Q21" s="84">
        <f>COUNTIF(E22:I22,"&lt;&gt;") * 5 -SUM(E22:I22)</f>
        <v>0</v>
      </c>
      <c r="R21" s="84">
        <f t="shared" si="4"/>
        <v>0</v>
      </c>
      <c r="S21" s="84" t="s">
        <v>56</v>
      </c>
      <c r="T21" s="84" t="s">
        <v>56</v>
      </c>
      <c r="U21" s="98"/>
    </row>
    <row r="22" ht="14.25" hidden="1" customHeight="1">
      <c r="A22" s="89"/>
      <c r="B22" s="84" t="s">
        <v>56</v>
      </c>
      <c r="C22" s="84" t="s">
        <v>56</v>
      </c>
      <c r="D22" s="84"/>
      <c r="E22" s="84"/>
      <c r="F22" s="84"/>
      <c r="G22" s="84"/>
      <c r="H22" s="84"/>
      <c r="I22" s="84"/>
      <c r="J22" s="84">
        <v>0.0</v>
      </c>
      <c r="K22" s="85">
        <v>0.0</v>
      </c>
      <c r="L22" s="84">
        <f>IF(E22&gt;E21,1,0)+IF(F22&gt;F21,1,0)+IF(G22&gt;G21,1,0)+IF(H22&gt;H21,1,0)+IF(I22&gt;I21,1,0)</f>
        <v>0</v>
      </c>
      <c r="M22" s="84">
        <f t="shared" si="1"/>
        <v>0</v>
      </c>
      <c r="N22" s="84">
        <f>L21</f>
        <v>0</v>
      </c>
      <c r="O22" s="84">
        <f t="shared" si="2"/>
        <v>0</v>
      </c>
      <c r="P22" s="84">
        <f t="shared" si="3"/>
        <v>0</v>
      </c>
      <c r="Q22" s="84">
        <f>COUNTIF(E21:I21,"&lt;&gt;") * 5 -SUM(E21:I21)</f>
        <v>0</v>
      </c>
      <c r="R22" s="84">
        <f t="shared" si="4"/>
        <v>0</v>
      </c>
      <c r="S22" s="84" t="s">
        <v>56</v>
      </c>
      <c r="T22" s="84" t="s">
        <v>56</v>
      </c>
      <c r="U22" s="98"/>
    </row>
    <row r="23" ht="14.25" hidden="1" customHeight="1">
      <c r="A23" s="82">
        <v>95.0</v>
      </c>
      <c r="B23" s="40" t="s">
        <v>56</v>
      </c>
      <c r="C23" s="40" t="s">
        <v>56</v>
      </c>
      <c r="D23" s="40"/>
      <c r="E23" s="40"/>
      <c r="F23" s="40"/>
      <c r="G23" s="40"/>
      <c r="H23" s="40"/>
      <c r="I23" s="40"/>
      <c r="J23" s="84">
        <v>0.0</v>
      </c>
      <c r="K23" s="85">
        <v>0.0</v>
      </c>
      <c r="L23" s="40">
        <f>IF(E23&gt;E24,1,0)+IF(F23&gt;F24,1,0)+IF(G23&gt;G24,1,0)+IF(H23&gt;H24,1,0)+IF(I23&gt;I24,1,0)</f>
        <v>0</v>
      </c>
      <c r="M23" s="40">
        <f t="shared" si="1"/>
        <v>0</v>
      </c>
      <c r="N23" s="40">
        <f>L24</f>
        <v>0</v>
      </c>
      <c r="O23" s="40">
        <f t="shared" si="2"/>
        <v>0</v>
      </c>
      <c r="P23" s="40">
        <f t="shared" si="3"/>
        <v>0</v>
      </c>
      <c r="Q23" s="40">
        <f>COUNTIF(E24:I24,"&lt;&gt;") * 5 -SUM(E24:I24)</f>
        <v>0</v>
      </c>
      <c r="R23" s="40">
        <f t="shared" si="4"/>
        <v>0</v>
      </c>
      <c r="S23" s="40" t="s">
        <v>56</v>
      </c>
      <c r="T23" s="40" t="s">
        <v>56</v>
      </c>
      <c r="U23" s="93"/>
    </row>
    <row r="24" ht="14.25" hidden="1" customHeight="1">
      <c r="A24" s="89"/>
      <c r="B24" s="40" t="s">
        <v>56</v>
      </c>
      <c r="C24" s="40" t="s">
        <v>56</v>
      </c>
      <c r="D24" s="40"/>
      <c r="E24" s="40"/>
      <c r="F24" s="40"/>
      <c r="G24" s="40"/>
      <c r="H24" s="40"/>
      <c r="I24" s="40"/>
      <c r="J24" s="84">
        <v>0.0</v>
      </c>
      <c r="K24" s="85">
        <v>0.0</v>
      </c>
      <c r="L24" s="40">
        <f>IF(E24&gt;E23,1,0)+IF(F24&gt;F23,1,0)+IF(G24&gt;G23,1,0)+IF(H24&gt;H23,1,0)+IF(I24&gt;I23,1,0)</f>
        <v>0</v>
      </c>
      <c r="M24" s="40">
        <f t="shared" si="1"/>
        <v>0</v>
      </c>
      <c r="N24" s="40">
        <f>L23</f>
        <v>0</v>
      </c>
      <c r="O24" s="40">
        <f t="shared" si="2"/>
        <v>0</v>
      </c>
      <c r="P24" s="40">
        <f t="shared" si="3"/>
        <v>0</v>
      </c>
      <c r="Q24" s="40">
        <f>COUNTIF(E23:I23,"&lt;&gt;") * 5 -SUM(E23:I23)</f>
        <v>0</v>
      </c>
      <c r="R24" s="40">
        <f t="shared" si="4"/>
        <v>0</v>
      </c>
      <c r="S24" s="40" t="s">
        <v>56</v>
      </c>
      <c r="T24" s="40" t="s">
        <v>56</v>
      </c>
      <c r="U24" s="93"/>
    </row>
    <row r="25" ht="14.25" hidden="1" customHeight="1">
      <c r="A25" s="82">
        <v>96.0</v>
      </c>
      <c r="B25" s="84" t="s">
        <v>56</v>
      </c>
      <c r="C25" s="84" t="s">
        <v>56</v>
      </c>
      <c r="D25" s="84"/>
      <c r="E25" s="84"/>
      <c r="F25" s="84"/>
      <c r="G25" s="84"/>
      <c r="H25" s="84"/>
      <c r="I25" s="84"/>
      <c r="J25" s="84">
        <v>0.0</v>
      </c>
      <c r="K25" s="85">
        <v>0.0</v>
      </c>
      <c r="L25" s="84">
        <f>IF(E25&gt;E26,1,0)+IF(F25&gt;F26,1,0)+IF(G25&gt;G26,1,0)+IF(H25&gt;H26,1,0)+IF(I25&gt;I26,1,0)</f>
        <v>0</v>
      </c>
      <c r="M25" s="84">
        <f t="shared" si="1"/>
        <v>0</v>
      </c>
      <c r="N25" s="84">
        <f>L26</f>
        <v>0</v>
      </c>
      <c r="O25" s="84">
        <f t="shared" si="2"/>
        <v>0</v>
      </c>
      <c r="P25" s="84">
        <f t="shared" si="3"/>
        <v>0</v>
      </c>
      <c r="Q25" s="84">
        <f>COUNTIF(E26:I26,"&lt;&gt;") * 5 -SUM(E26:I26)</f>
        <v>0</v>
      </c>
      <c r="R25" s="84">
        <f t="shared" si="4"/>
        <v>0</v>
      </c>
      <c r="S25" s="84" t="s">
        <v>56</v>
      </c>
      <c r="T25" s="84" t="s">
        <v>56</v>
      </c>
      <c r="U25" s="98"/>
    </row>
    <row r="26" ht="14.25" hidden="1" customHeight="1">
      <c r="A26" s="89"/>
      <c r="B26" s="84" t="s">
        <v>56</v>
      </c>
      <c r="C26" s="84" t="s">
        <v>56</v>
      </c>
      <c r="D26" s="84"/>
      <c r="E26" s="84"/>
      <c r="F26" s="84"/>
      <c r="G26" s="84"/>
      <c r="H26" s="84"/>
      <c r="I26" s="84"/>
      <c r="J26" s="84">
        <v>0.0</v>
      </c>
      <c r="K26" s="85">
        <v>0.0</v>
      </c>
      <c r="L26" s="84">
        <f>IF(E26&gt;E25,1,0)+IF(F26&gt;F25,1,0)+IF(G26&gt;G25,1,0)+IF(H26&gt;H25,1,0)+IF(I26&gt;I25,1,0)</f>
        <v>0</v>
      </c>
      <c r="M26" s="84">
        <f t="shared" si="1"/>
        <v>0</v>
      </c>
      <c r="N26" s="84">
        <f>L25</f>
        <v>0</v>
      </c>
      <c r="O26" s="84">
        <f t="shared" si="2"/>
        <v>0</v>
      </c>
      <c r="P26" s="84">
        <f t="shared" si="3"/>
        <v>0</v>
      </c>
      <c r="Q26" s="84">
        <f>COUNTIF(E25:I25,"&lt;&gt;") * 5 -SUM(E25:I25)</f>
        <v>0</v>
      </c>
      <c r="R26" s="84">
        <f t="shared" si="4"/>
        <v>0</v>
      </c>
      <c r="S26" s="84" t="s">
        <v>56</v>
      </c>
      <c r="T26" s="84" t="s">
        <v>56</v>
      </c>
      <c r="U26" s="98"/>
    </row>
    <row r="27" ht="14.25" hidden="1" customHeight="1">
      <c r="A27" s="82">
        <v>97.0</v>
      </c>
      <c r="B27" s="40" t="s">
        <v>56</v>
      </c>
      <c r="C27" s="40" t="s">
        <v>56</v>
      </c>
      <c r="D27" s="40"/>
      <c r="E27" s="40"/>
      <c r="F27" s="40"/>
      <c r="G27" s="40"/>
      <c r="H27" s="40"/>
      <c r="I27" s="40"/>
      <c r="J27" s="84">
        <v>0.0</v>
      </c>
      <c r="K27" s="85">
        <v>0.0</v>
      </c>
      <c r="L27" s="40">
        <f>IF(E27&gt;E28,1,0)+IF(F27&gt;F28,1,0)+IF(G27&gt;G28,1,0)+IF(H27&gt;H28,1,0)+IF(I27&gt;I28,1,0)</f>
        <v>0</v>
      </c>
      <c r="M27" s="40">
        <f t="shared" si="1"/>
        <v>0</v>
      </c>
      <c r="N27" s="40">
        <f>L28</f>
        <v>0</v>
      </c>
      <c r="O27" s="40">
        <f t="shared" si="2"/>
        <v>0</v>
      </c>
      <c r="P27" s="40">
        <f t="shared" si="3"/>
        <v>0</v>
      </c>
      <c r="Q27" s="40">
        <f>COUNTIF(E28:I28,"&lt;&gt;") * 5 -SUM(E28:I28)</f>
        <v>0</v>
      </c>
      <c r="R27" s="40">
        <f t="shared" si="4"/>
        <v>0</v>
      </c>
      <c r="S27" s="40" t="s">
        <v>56</v>
      </c>
      <c r="T27" s="40" t="s">
        <v>56</v>
      </c>
      <c r="U27" s="93"/>
    </row>
    <row r="28" ht="14.25" hidden="1" customHeight="1">
      <c r="A28" s="89"/>
      <c r="B28" s="40" t="s">
        <v>56</v>
      </c>
      <c r="C28" s="40" t="s">
        <v>56</v>
      </c>
      <c r="D28" s="40"/>
      <c r="E28" s="40"/>
      <c r="F28" s="40"/>
      <c r="G28" s="40"/>
      <c r="H28" s="40"/>
      <c r="I28" s="40"/>
      <c r="J28" s="84">
        <v>0.0</v>
      </c>
      <c r="K28" s="85">
        <v>0.0</v>
      </c>
      <c r="L28" s="40">
        <f>IF(E28&gt;E27,1,0)+IF(F28&gt;F27,1,0)+IF(G28&gt;G27,1,0)+IF(H28&gt;H27,1,0)+IF(I28&gt;I27,1,0)</f>
        <v>0</v>
      </c>
      <c r="M28" s="40">
        <f t="shared" si="1"/>
        <v>0</v>
      </c>
      <c r="N28" s="40">
        <f>L27</f>
        <v>0</v>
      </c>
      <c r="O28" s="40">
        <f t="shared" si="2"/>
        <v>0</v>
      </c>
      <c r="P28" s="40">
        <f t="shared" si="3"/>
        <v>0</v>
      </c>
      <c r="Q28" s="40">
        <f>COUNTIF(E27:I27,"&lt;&gt;") * 5 -SUM(E27:I27)</f>
        <v>0</v>
      </c>
      <c r="R28" s="40">
        <f t="shared" si="4"/>
        <v>0</v>
      </c>
      <c r="S28" s="40" t="s">
        <v>56</v>
      </c>
      <c r="T28" s="40" t="s">
        <v>56</v>
      </c>
      <c r="U28" s="93"/>
    </row>
    <row r="29" ht="14.25" hidden="1" customHeight="1">
      <c r="A29" s="82">
        <v>98.0</v>
      </c>
      <c r="B29" s="84" t="s">
        <v>56</v>
      </c>
      <c r="C29" s="84" t="s">
        <v>56</v>
      </c>
      <c r="D29" s="84"/>
      <c r="E29" s="84"/>
      <c r="F29" s="84"/>
      <c r="G29" s="84"/>
      <c r="H29" s="84"/>
      <c r="I29" s="84"/>
      <c r="J29" s="84">
        <v>0.0</v>
      </c>
      <c r="K29" s="85">
        <v>0.0</v>
      </c>
      <c r="L29" s="84">
        <f>IF(E29&gt;E30,1,0)+IF(F29&gt;F30,1,0)+IF(G29&gt;G30,1,0)+IF(H29&gt;H30,1,0)+IF(I29&gt;I30,1,0)</f>
        <v>0</v>
      </c>
      <c r="M29" s="84">
        <f t="shared" si="1"/>
        <v>0</v>
      </c>
      <c r="N29" s="84">
        <f>L30</f>
        <v>0</v>
      </c>
      <c r="O29" s="84">
        <f t="shared" si="2"/>
        <v>0</v>
      </c>
      <c r="P29" s="84">
        <f t="shared" si="3"/>
        <v>0</v>
      </c>
      <c r="Q29" s="84">
        <f>COUNTIF(E30:I30,"&lt;&gt;") * 5 -SUM(E30:I30)</f>
        <v>0</v>
      </c>
      <c r="R29" s="84">
        <f t="shared" si="4"/>
        <v>0</v>
      </c>
      <c r="S29" s="84" t="s">
        <v>56</v>
      </c>
      <c r="T29" s="84" t="s">
        <v>56</v>
      </c>
      <c r="U29" s="98"/>
    </row>
    <row r="30" ht="14.25" hidden="1" customHeight="1">
      <c r="A30" s="89"/>
      <c r="B30" s="84" t="s">
        <v>56</v>
      </c>
      <c r="C30" s="84" t="s">
        <v>56</v>
      </c>
      <c r="D30" s="84"/>
      <c r="E30" s="84"/>
      <c r="F30" s="84"/>
      <c r="G30" s="84"/>
      <c r="H30" s="84"/>
      <c r="I30" s="84"/>
      <c r="J30" s="84">
        <v>0.0</v>
      </c>
      <c r="K30" s="85">
        <v>0.0</v>
      </c>
      <c r="L30" s="84">
        <f>IF(E30&gt;E29,1,0)+IF(F30&gt;F29,1,0)+IF(G30&gt;G29,1,0)+IF(H30&gt;H29,1,0)+IF(I30&gt;I29,1,0)</f>
        <v>0</v>
      </c>
      <c r="M30" s="84">
        <f t="shared" si="1"/>
        <v>0</v>
      </c>
      <c r="N30" s="84">
        <f>L29</f>
        <v>0</v>
      </c>
      <c r="O30" s="84">
        <f t="shared" si="2"/>
        <v>0</v>
      </c>
      <c r="P30" s="84">
        <f t="shared" si="3"/>
        <v>0</v>
      </c>
      <c r="Q30" s="84">
        <f>COUNTIF(E29:I29,"&lt;&gt;") * 5 -SUM(E29:I29)</f>
        <v>0</v>
      </c>
      <c r="R30" s="84">
        <f t="shared" si="4"/>
        <v>0</v>
      </c>
      <c r="S30" s="84" t="s">
        <v>56</v>
      </c>
      <c r="T30" s="84" t="s">
        <v>56</v>
      </c>
      <c r="U30" s="98"/>
    </row>
    <row r="31" ht="14.25" hidden="1" customHeight="1">
      <c r="A31" s="82">
        <v>99.0</v>
      </c>
      <c r="B31" s="40" t="s">
        <v>56</v>
      </c>
      <c r="C31" s="40" t="s">
        <v>56</v>
      </c>
      <c r="D31" s="40"/>
      <c r="E31" s="40"/>
      <c r="F31" s="40"/>
      <c r="G31" s="40"/>
      <c r="H31" s="40"/>
      <c r="I31" s="40"/>
      <c r="J31" s="84">
        <v>0.0</v>
      </c>
      <c r="K31" s="85">
        <v>0.0</v>
      </c>
      <c r="L31" s="40">
        <f>IF(E31&gt;E32,1,0)+IF(F31&gt;F32,1,0)+IF(G31&gt;G32,1,0)+IF(H31&gt;H32,1,0)+IF(I31&gt;I32,1,0)</f>
        <v>0</v>
      </c>
      <c r="M31" s="40">
        <f t="shared" si="1"/>
        <v>0</v>
      </c>
      <c r="N31" s="40">
        <f>L32</f>
        <v>0</v>
      </c>
      <c r="O31" s="40">
        <f t="shared" si="2"/>
        <v>0</v>
      </c>
      <c r="P31" s="40">
        <f t="shared" si="3"/>
        <v>0</v>
      </c>
      <c r="Q31" s="40">
        <f>COUNTIF(E32:I32,"&lt;&gt;") * 5 -SUM(E32:I32)</f>
        <v>0</v>
      </c>
      <c r="R31" s="40">
        <f t="shared" si="4"/>
        <v>0</v>
      </c>
      <c r="S31" s="40" t="s">
        <v>56</v>
      </c>
      <c r="T31" s="40" t="s">
        <v>56</v>
      </c>
      <c r="U31" s="93"/>
    </row>
    <row r="32" ht="14.25" hidden="1" customHeight="1">
      <c r="A32" s="89"/>
      <c r="B32" s="40" t="s">
        <v>56</v>
      </c>
      <c r="C32" s="40" t="s">
        <v>56</v>
      </c>
      <c r="D32" s="40"/>
      <c r="E32" s="40"/>
      <c r="F32" s="40"/>
      <c r="G32" s="40"/>
      <c r="H32" s="40"/>
      <c r="I32" s="40"/>
      <c r="J32" s="84">
        <v>0.0</v>
      </c>
      <c r="K32" s="85">
        <v>0.0</v>
      </c>
      <c r="L32" s="40">
        <f>IF(E32&gt;E31,1,0)+IF(F32&gt;F31,1,0)+IF(G32&gt;G31,1,0)+IF(H32&gt;H31,1,0)+IF(I32&gt;I31,1,0)</f>
        <v>0</v>
      </c>
      <c r="M32" s="40">
        <f t="shared" si="1"/>
        <v>0</v>
      </c>
      <c r="N32" s="40">
        <f>L31</f>
        <v>0</v>
      </c>
      <c r="O32" s="40">
        <f t="shared" si="2"/>
        <v>0</v>
      </c>
      <c r="P32" s="40">
        <f t="shared" si="3"/>
        <v>0</v>
      </c>
      <c r="Q32" s="40">
        <f>COUNTIF(E31:I31,"&lt;&gt;") * 5 -SUM(E31:I31)</f>
        <v>0</v>
      </c>
      <c r="R32" s="40">
        <f t="shared" si="4"/>
        <v>0</v>
      </c>
      <c r="S32" s="40" t="s">
        <v>56</v>
      </c>
      <c r="T32" s="40" t="s">
        <v>56</v>
      </c>
      <c r="U32" s="93"/>
    </row>
    <row r="33" ht="14.25" hidden="1" customHeight="1">
      <c r="A33" s="82">
        <v>100.0</v>
      </c>
      <c r="B33" s="84" t="s">
        <v>56</v>
      </c>
      <c r="C33" s="84" t="s">
        <v>56</v>
      </c>
      <c r="D33" s="84"/>
      <c r="E33" s="84"/>
      <c r="F33" s="84"/>
      <c r="G33" s="84"/>
      <c r="H33" s="84"/>
      <c r="I33" s="84"/>
      <c r="J33" s="84">
        <v>0.0</v>
      </c>
      <c r="K33" s="85">
        <v>0.0</v>
      </c>
      <c r="L33" s="84">
        <f>IF(E33&gt;E34,1,0)+IF(F33&gt;F34,1,0)+IF(G33&gt;G34,1,0)+IF(H33&gt;H34,1,0)+IF(I33&gt;I34,1,0)</f>
        <v>0</v>
      </c>
      <c r="M33" s="84">
        <f t="shared" si="1"/>
        <v>0</v>
      </c>
      <c r="N33" s="84">
        <f>L34</f>
        <v>0</v>
      </c>
      <c r="O33" s="84">
        <f t="shared" si="2"/>
        <v>0</v>
      </c>
      <c r="P33" s="84">
        <f t="shared" si="3"/>
        <v>0</v>
      </c>
      <c r="Q33" s="84">
        <f>COUNTIF(E34:I34,"&lt;&gt;") * 5 -SUM(E34:I34)</f>
        <v>0</v>
      </c>
      <c r="R33" s="84">
        <f t="shared" si="4"/>
        <v>0</v>
      </c>
      <c r="S33" s="84" t="s">
        <v>56</v>
      </c>
      <c r="T33" s="84" t="s">
        <v>56</v>
      </c>
      <c r="U33" s="98"/>
    </row>
    <row r="34" ht="14.25" hidden="1" customHeight="1">
      <c r="A34" s="89"/>
      <c r="B34" s="84" t="s">
        <v>56</v>
      </c>
      <c r="C34" s="84" t="s">
        <v>56</v>
      </c>
      <c r="D34" s="84"/>
      <c r="E34" s="84"/>
      <c r="F34" s="84"/>
      <c r="G34" s="84"/>
      <c r="H34" s="84"/>
      <c r="I34" s="84"/>
      <c r="J34" s="84">
        <v>0.0</v>
      </c>
      <c r="K34" s="85">
        <v>0.0</v>
      </c>
      <c r="L34" s="84">
        <f>IF(E34&gt;E33,1,0)+IF(F34&gt;F33,1,0)+IF(G34&gt;G33,1,0)+IF(H34&gt;H33,1,0)+IF(I34&gt;I33,1,0)</f>
        <v>0</v>
      </c>
      <c r="M34" s="84">
        <f t="shared" si="1"/>
        <v>0</v>
      </c>
      <c r="N34" s="84">
        <f>L33</f>
        <v>0</v>
      </c>
      <c r="O34" s="84">
        <f t="shared" si="2"/>
        <v>0</v>
      </c>
      <c r="P34" s="84">
        <f t="shared" si="3"/>
        <v>0</v>
      </c>
      <c r="Q34" s="84">
        <f>COUNTIF(E33:I33,"&lt;&gt;") * 5 -SUM(E33:I33)</f>
        <v>0</v>
      </c>
      <c r="R34" s="84">
        <f t="shared" si="4"/>
        <v>0</v>
      </c>
      <c r="S34" s="84" t="s">
        <v>56</v>
      </c>
      <c r="T34" s="84" t="s">
        <v>56</v>
      </c>
      <c r="U34" s="98"/>
    </row>
    <row r="35" ht="14.25" hidden="1" customHeight="1">
      <c r="A35" s="82">
        <v>101.0</v>
      </c>
      <c r="B35" s="40" t="s">
        <v>56</v>
      </c>
      <c r="C35" s="40" t="s">
        <v>56</v>
      </c>
      <c r="D35" s="40"/>
      <c r="E35" s="40"/>
      <c r="F35" s="40"/>
      <c r="G35" s="40"/>
      <c r="H35" s="40"/>
      <c r="I35" s="40"/>
      <c r="J35" s="84">
        <v>0.0</v>
      </c>
      <c r="K35" s="85">
        <v>0.0</v>
      </c>
      <c r="L35" s="40">
        <f>IF(E35&gt;E36,1,0)+IF(F35&gt;F36,1,0)+IF(G35&gt;G36,1,0)+IF(H35&gt;H36,1,0)+IF(I35&gt;I36,1,0)</f>
        <v>0</v>
      </c>
      <c r="M35" s="40">
        <f t="shared" si="1"/>
        <v>0</v>
      </c>
      <c r="N35" s="40">
        <f>L36</f>
        <v>0</v>
      </c>
      <c r="O35" s="40">
        <f t="shared" si="2"/>
        <v>0</v>
      </c>
      <c r="P35" s="40">
        <f t="shared" si="3"/>
        <v>0</v>
      </c>
      <c r="Q35" s="40">
        <f>COUNTIF(E36:I36,"&lt;&gt;") * 5 -SUM(E36:I36)</f>
        <v>0</v>
      </c>
      <c r="R35" s="40">
        <f t="shared" si="4"/>
        <v>0</v>
      </c>
      <c r="S35" s="40" t="s">
        <v>56</v>
      </c>
      <c r="T35" s="40" t="s">
        <v>56</v>
      </c>
      <c r="U35" s="93"/>
    </row>
    <row r="36" ht="14.25" hidden="1" customHeight="1">
      <c r="A36" s="89"/>
      <c r="B36" s="40" t="s">
        <v>56</v>
      </c>
      <c r="C36" s="40" t="s">
        <v>56</v>
      </c>
      <c r="D36" s="40"/>
      <c r="E36" s="40"/>
      <c r="F36" s="40"/>
      <c r="G36" s="40"/>
      <c r="H36" s="40"/>
      <c r="I36" s="40"/>
      <c r="J36" s="84">
        <v>0.0</v>
      </c>
      <c r="K36" s="85">
        <v>0.0</v>
      </c>
      <c r="L36" s="40">
        <f>IF(E36&gt;E35,1,0)+IF(F36&gt;F35,1,0)+IF(G36&gt;G35,1,0)+IF(H36&gt;H35,1,0)+IF(I36&gt;I35,1,0)</f>
        <v>0</v>
      </c>
      <c r="M36" s="40">
        <f t="shared" si="1"/>
        <v>0</v>
      </c>
      <c r="N36" s="40">
        <f>L35</f>
        <v>0</v>
      </c>
      <c r="O36" s="40">
        <f t="shared" si="2"/>
        <v>0</v>
      </c>
      <c r="P36" s="40">
        <f t="shared" si="3"/>
        <v>0</v>
      </c>
      <c r="Q36" s="40">
        <f>COUNTIF(E35:I35,"&lt;&gt;") * 5 -SUM(E35:I35)</f>
        <v>0</v>
      </c>
      <c r="R36" s="40">
        <f t="shared" si="4"/>
        <v>0</v>
      </c>
      <c r="S36" s="40" t="s">
        <v>56</v>
      </c>
      <c r="T36" s="40" t="s">
        <v>56</v>
      </c>
      <c r="U36" s="93"/>
    </row>
    <row r="37" ht="14.25" hidden="1" customHeight="1">
      <c r="A37" s="82">
        <v>102.0</v>
      </c>
      <c r="B37" s="84" t="s">
        <v>56</v>
      </c>
      <c r="C37" s="84" t="s">
        <v>56</v>
      </c>
      <c r="D37" s="84"/>
      <c r="E37" s="84"/>
      <c r="F37" s="84"/>
      <c r="G37" s="84"/>
      <c r="H37" s="84"/>
      <c r="I37" s="84"/>
      <c r="J37" s="84">
        <v>0.0</v>
      </c>
      <c r="K37" s="85">
        <v>0.0</v>
      </c>
      <c r="L37" s="84">
        <f>IF(E37&gt;E38,1,0)+IF(F37&gt;F38,1,0)+IF(G37&gt;G38,1,0)+IF(H37&gt;H38,1,0)+IF(I37&gt;I38,1,0)</f>
        <v>0</v>
      </c>
      <c r="M37" s="84">
        <f t="shared" si="1"/>
        <v>0</v>
      </c>
      <c r="N37" s="84">
        <f>L38</f>
        <v>0</v>
      </c>
      <c r="O37" s="84">
        <f t="shared" si="2"/>
        <v>0</v>
      </c>
      <c r="P37" s="84">
        <f t="shared" si="3"/>
        <v>0</v>
      </c>
      <c r="Q37" s="84">
        <f>COUNTIF(E38:I38,"&lt;&gt;") * 5 -SUM(E38:I38)</f>
        <v>0</v>
      </c>
      <c r="R37" s="84">
        <f t="shared" si="4"/>
        <v>0</v>
      </c>
      <c r="S37" s="84" t="s">
        <v>56</v>
      </c>
      <c r="T37" s="84" t="s">
        <v>56</v>
      </c>
      <c r="U37" s="98"/>
    </row>
    <row r="38" ht="14.25" hidden="1" customHeight="1">
      <c r="A38" s="89"/>
      <c r="B38" s="84" t="s">
        <v>56</v>
      </c>
      <c r="C38" s="84" t="s">
        <v>56</v>
      </c>
      <c r="D38" s="84"/>
      <c r="E38" s="84"/>
      <c r="F38" s="84"/>
      <c r="G38" s="84"/>
      <c r="H38" s="84"/>
      <c r="I38" s="84"/>
      <c r="J38" s="84">
        <v>0.0</v>
      </c>
      <c r="K38" s="85">
        <v>0.0</v>
      </c>
      <c r="L38" s="84">
        <f>IF(E38&gt;E37,1,0)+IF(F38&gt;F37,1,0)+IF(G38&gt;G37,1,0)+IF(H38&gt;H37,1,0)+IF(I38&gt;I37,1,0)</f>
        <v>0</v>
      </c>
      <c r="M38" s="84">
        <f t="shared" si="1"/>
        <v>0</v>
      </c>
      <c r="N38" s="84">
        <f>L37</f>
        <v>0</v>
      </c>
      <c r="O38" s="84">
        <f t="shared" si="2"/>
        <v>0</v>
      </c>
      <c r="P38" s="84">
        <f t="shared" si="3"/>
        <v>0</v>
      </c>
      <c r="Q38" s="84">
        <f>COUNTIF(E37:I37,"&lt;&gt;") * 5 -SUM(E37:I37)</f>
        <v>0</v>
      </c>
      <c r="R38" s="84">
        <f t="shared" si="4"/>
        <v>0</v>
      </c>
      <c r="S38" s="84" t="s">
        <v>56</v>
      </c>
      <c r="T38" s="84" t="s">
        <v>56</v>
      </c>
      <c r="U38" s="98"/>
    </row>
    <row r="39" ht="14.25" hidden="1" customHeight="1">
      <c r="A39" s="82">
        <v>103.0</v>
      </c>
      <c r="B39" s="40" t="s">
        <v>56</v>
      </c>
      <c r="C39" s="40" t="s">
        <v>56</v>
      </c>
      <c r="D39" s="40"/>
      <c r="E39" s="40"/>
      <c r="F39" s="40"/>
      <c r="G39" s="40"/>
      <c r="H39" s="40"/>
      <c r="I39" s="40"/>
      <c r="J39" s="84">
        <v>0.0</v>
      </c>
      <c r="K39" s="85">
        <v>0.0</v>
      </c>
      <c r="L39" s="40">
        <f>IF(E39&gt;E40,1,0)+IF(F39&gt;F40,1,0)+IF(G39&gt;G40,1,0)+IF(H39&gt;H40,1,0)+IF(I39&gt;I40,1,0)</f>
        <v>0</v>
      </c>
      <c r="M39" s="40">
        <f t="shared" si="1"/>
        <v>0</v>
      </c>
      <c r="N39" s="40">
        <f>L40</f>
        <v>0</v>
      </c>
      <c r="O39" s="40">
        <f t="shared" si="2"/>
        <v>0</v>
      </c>
      <c r="P39" s="40">
        <f t="shared" si="3"/>
        <v>0</v>
      </c>
      <c r="Q39" s="40">
        <f>COUNTIF(E40:I40,"&lt;&gt;") * 5 -SUM(E40:I40)</f>
        <v>0</v>
      </c>
      <c r="R39" s="40">
        <f t="shared" si="4"/>
        <v>0</v>
      </c>
      <c r="S39" s="40" t="s">
        <v>56</v>
      </c>
      <c r="T39" s="40" t="s">
        <v>56</v>
      </c>
      <c r="U39" s="93"/>
    </row>
    <row r="40" ht="14.25" hidden="1" customHeight="1">
      <c r="A40" s="89"/>
      <c r="B40" s="40" t="s">
        <v>56</v>
      </c>
      <c r="C40" s="40" t="s">
        <v>56</v>
      </c>
      <c r="D40" s="40"/>
      <c r="E40" s="40"/>
      <c r="F40" s="40"/>
      <c r="G40" s="40"/>
      <c r="H40" s="40"/>
      <c r="I40" s="40"/>
      <c r="J40" s="84">
        <v>0.0</v>
      </c>
      <c r="K40" s="85">
        <v>0.0</v>
      </c>
      <c r="L40" s="40">
        <f>IF(E40&gt;E39,1,0)+IF(F40&gt;F39,1,0)+IF(G40&gt;G39,1,0)+IF(H40&gt;H39,1,0)+IF(I40&gt;I39,1,0)</f>
        <v>0</v>
      </c>
      <c r="M40" s="40">
        <f t="shared" si="1"/>
        <v>0</v>
      </c>
      <c r="N40" s="40">
        <f>L39</f>
        <v>0</v>
      </c>
      <c r="O40" s="40">
        <f t="shared" si="2"/>
        <v>0</v>
      </c>
      <c r="P40" s="40">
        <f t="shared" si="3"/>
        <v>0</v>
      </c>
      <c r="Q40" s="40">
        <f>COUNTIF(E39:I39,"&lt;&gt;") * 5 -SUM(E39:I39)</f>
        <v>0</v>
      </c>
      <c r="R40" s="40">
        <f t="shared" si="4"/>
        <v>0</v>
      </c>
      <c r="S40" s="40" t="s">
        <v>56</v>
      </c>
      <c r="T40" s="40" t="s">
        <v>56</v>
      </c>
      <c r="U40" s="93"/>
    </row>
    <row r="41" ht="14.25" hidden="1" customHeight="1">
      <c r="A41" s="82">
        <v>104.0</v>
      </c>
      <c r="B41" s="84" t="s">
        <v>56</v>
      </c>
      <c r="C41" s="84" t="s">
        <v>56</v>
      </c>
      <c r="D41" s="84"/>
      <c r="E41" s="84"/>
      <c r="F41" s="84"/>
      <c r="G41" s="84"/>
      <c r="H41" s="84"/>
      <c r="I41" s="84"/>
      <c r="J41" s="84">
        <v>0.0</v>
      </c>
      <c r="K41" s="85">
        <v>0.0</v>
      </c>
      <c r="L41" s="84">
        <f>IF(E41&gt;E42,1,0)+IF(F41&gt;F42,1,0)+IF(G41&gt;G42,1,0)+IF(H41&gt;H42,1,0)+IF(I41&gt;I42,1,0)</f>
        <v>0</v>
      </c>
      <c r="M41" s="84">
        <f t="shared" si="1"/>
        <v>0</v>
      </c>
      <c r="N41" s="84">
        <f>L42</f>
        <v>0</v>
      </c>
      <c r="O41" s="84">
        <f t="shared" si="2"/>
        <v>0</v>
      </c>
      <c r="P41" s="84">
        <f t="shared" si="3"/>
        <v>0</v>
      </c>
      <c r="Q41" s="84">
        <f>COUNTIF(E42:I42,"&lt;&gt;") * 5 -SUM(E42:I42)</f>
        <v>0</v>
      </c>
      <c r="R41" s="84">
        <f t="shared" si="4"/>
        <v>0</v>
      </c>
      <c r="S41" s="84" t="s">
        <v>56</v>
      </c>
      <c r="T41" s="84" t="s">
        <v>56</v>
      </c>
      <c r="U41" s="98"/>
    </row>
    <row r="42" ht="14.25" hidden="1" customHeight="1">
      <c r="A42" s="89"/>
      <c r="B42" s="84" t="s">
        <v>56</v>
      </c>
      <c r="C42" s="84" t="s">
        <v>56</v>
      </c>
      <c r="D42" s="84"/>
      <c r="E42" s="84"/>
      <c r="F42" s="84"/>
      <c r="G42" s="84"/>
      <c r="H42" s="84"/>
      <c r="I42" s="84"/>
      <c r="J42" s="84">
        <v>0.0</v>
      </c>
      <c r="K42" s="85">
        <v>0.0</v>
      </c>
      <c r="L42" s="84">
        <f>IF(E42&gt;E41,1,0)+IF(F42&gt;F41,1,0)+IF(G42&gt;G41,1,0)+IF(H42&gt;H41,1,0)+IF(I42&gt;I41,1,0)</f>
        <v>0</v>
      </c>
      <c r="M42" s="84">
        <f t="shared" si="1"/>
        <v>0</v>
      </c>
      <c r="N42" s="84">
        <f>L41</f>
        <v>0</v>
      </c>
      <c r="O42" s="84">
        <f t="shared" si="2"/>
        <v>0</v>
      </c>
      <c r="P42" s="84">
        <f t="shared" si="3"/>
        <v>0</v>
      </c>
      <c r="Q42" s="84">
        <f>COUNTIF(E41:I41,"&lt;&gt;") * 5 -SUM(E41:I41)</f>
        <v>0</v>
      </c>
      <c r="R42" s="84">
        <f t="shared" si="4"/>
        <v>0</v>
      </c>
      <c r="S42" s="84" t="s">
        <v>56</v>
      </c>
      <c r="T42" s="84" t="s">
        <v>56</v>
      </c>
      <c r="U42" s="98"/>
    </row>
    <row r="43" ht="14.25" hidden="1" customHeight="1">
      <c r="A43" s="82">
        <v>105.0</v>
      </c>
      <c r="B43" s="40" t="s">
        <v>56</v>
      </c>
      <c r="C43" s="40" t="s">
        <v>56</v>
      </c>
      <c r="D43" s="40"/>
      <c r="E43" s="40"/>
      <c r="F43" s="40"/>
      <c r="G43" s="40"/>
      <c r="H43" s="40"/>
      <c r="I43" s="40"/>
      <c r="J43" s="84">
        <v>0.0</v>
      </c>
      <c r="K43" s="85">
        <v>0.0</v>
      </c>
      <c r="L43" s="40">
        <f>IF(E43&gt;E44,1,0)+IF(F43&gt;F44,1,0)+IF(G43&gt;G44,1,0)+IF(H43&gt;H44,1,0)+IF(I43&gt;I44,1,0)</f>
        <v>0</v>
      </c>
      <c r="M43" s="40">
        <f t="shared" si="1"/>
        <v>0</v>
      </c>
      <c r="N43" s="40">
        <f>L44</f>
        <v>0</v>
      </c>
      <c r="O43" s="40">
        <f t="shared" si="2"/>
        <v>0</v>
      </c>
      <c r="P43" s="40">
        <f t="shared" si="3"/>
        <v>0</v>
      </c>
      <c r="Q43" s="40">
        <f>COUNTIF(E44:I44,"&lt;&gt;") * 5 -SUM(E44:I44)</f>
        <v>0</v>
      </c>
      <c r="R43" s="40">
        <f t="shared" si="4"/>
        <v>0</v>
      </c>
      <c r="S43" s="40" t="s">
        <v>56</v>
      </c>
      <c r="T43" s="40" t="s">
        <v>56</v>
      </c>
      <c r="U43" s="93"/>
    </row>
    <row r="44" ht="14.25" hidden="1" customHeight="1">
      <c r="A44" s="89"/>
      <c r="B44" s="40" t="s">
        <v>56</v>
      </c>
      <c r="C44" s="40" t="s">
        <v>56</v>
      </c>
      <c r="D44" s="40"/>
      <c r="E44" s="40"/>
      <c r="F44" s="40"/>
      <c r="G44" s="40"/>
      <c r="H44" s="40"/>
      <c r="I44" s="40"/>
      <c r="J44" s="84">
        <v>0.0</v>
      </c>
      <c r="K44" s="85">
        <v>0.0</v>
      </c>
      <c r="L44" s="40">
        <f>IF(E44&gt;E43,1,0)+IF(F44&gt;F43,1,0)+IF(G44&gt;G43,1,0)+IF(H44&gt;H43,1,0)+IF(I44&gt;I43,1,0)</f>
        <v>0</v>
      </c>
      <c r="M44" s="40">
        <f t="shared" si="1"/>
        <v>0</v>
      </c>
      <c r="N44" s="40">
        <f>L43</f>
        <v>0</v>
      </c>
      <c r="O44" s="40">
        <f t="shared" si="2"/>
        <v>0</v>
      </c>
      <c r="P44" s="40">
        <f t="shared" si="3"/>
        <v>0</v>
      </c>
      <c r="Q44" s="40">
        <f>COUNTIF(E43:I43,"&lt;&gt;") * 5 -SUM(E43:I43)</f>
        <v>0</v>
      </c>
      <c r="R44" s="40">
        <f t="shared" si="4"/>
        <v>0</v>
      </c>
      <c r="S44" s="40" t="s">
        <v>56</v>
      </c>
      <c r="T44" s="40" t="s">
        <v>56</v>
      </c>
      <c r="U44" s="93"/>
    </row>
    <row r="45" ht="14.25" hidden="1" customHeight="1">
      <c r="A45" s="82">
        <v>106.0</v>
      </c>
      <c r="B45" s="84" t="s">
        <v>56</v>
      </c>
      <c r="C45" s="84" t="s">
        <v>56</v>
      </c>
      <c r="D45" s="84"/>
      <c r="E45" s="84"/>
      <c r="F45" s="84"/>
      <c r="G45" s="84"/>
      <c r="H45" s="84"/>
      <c r="I45" s="84"/>
      <c r="J45" s="84">
        <v>0.0</v>
      </c>
      <c r="K45" s="85">
        <v>0.0</v>
      </c>
      <c r="L45" s="84">
        <f>IF(E45&gt;E46,1,0)+IF(F45&gt;F46,1,0)+IF(G45&gt;G46,1,0)+IF(H45&gt;H46,1,0)+IF(I45&gt;I46,1,0)</f>
        <v>0</v>
      </c>
      <c r="M45" s="84">
        <f t="shared" si="1"/>
        <v>0</v>
      </c>
      <c r="N45" s="84">
        <f>L46</f>
        <v>0</v>
      </c>
      <c r="O45" s="84">
        <f t="shared" si="2"/>
        <v>0</v>
      </c>
      <c r="P45" s="84">
        <f t="shared" si="3"/>
        <v>0</v>
      </c>
      <c r="Q45" s="84">
        <f>COUNTIF(E46:I46,"&lt;&gt;") * 5 -SUM(E46:I46)</f>
        <v>0</v>
      </c>
      <c r="R45" s="84">
        <f t="shared" si="4"/>
        <v>0</v>
      </c>
      <c r="S45" s="84" t="s">
        <v>56</v>
      </c>
      <c r="T45" s="84" t="s">
        <v>56</v>
      </c>
      <c r="U45" s="98"/>
    </row>
    <row r="46" ht="14.25" hidden="1" customHeight="1">
      <c r="A46" s="89"/>
      <c r="B46" s="84" t="s">
        <v>56</v>
      </c>
      <c r="C46" s="84" t="s">
        <v>56</v>
      </c>
      <c r="D46" s="84"/>
      <c r="E46" s="84"/>
      <c r="F46" s="84"/>
      <c r="G46" s="84"/>
      <c r="H46" s="84"/>
      <c r="I46" s="84"/>
      <c r="J46" s="84">
        <v>0.0</v>
      </c>
      <c r="K46" s="85">
        <v>0.0</v>
      </c>
      <c r="L46" s="84">
        <f>IF(E46&gt;E45,1,0)+IF(F46&gt;F45,1,0)+IF(G46&gt;G45,1,0)+IF(H46&gt;H45,1,0)+IF(I46&gt;I45,1,0)</f>
        <v>0</v>
      </c>
      <c r="M46" s="84">
        <f t="shared" si="1"/>
        <v>0</v>
      </c>
      <c r="N46" s="84">
        <f>L45</f>
        <v>0</v>
      </c>
      <c r="O46" s="84">
        <f t="shared" si="2"/>
        <v>0</v>
      </c>
      <c r="P46" s="84">
        <f t="shared" si="3"/>
        <v>0</v>
      </c>
      <c r="Q46" s="84">
        <f>COUNTIF(E45:I45,"&lt;&gt;") * 5 -SUM(E45:I45)</f>
        <v>0</v>
      </c>
      <c r="R46" s="84">
        <f t="shared" si="4"/>
        <v>0</v>
      </c>
      <c r="S46" s="84" t="s">
        <v>56</v>
      </c>
      <c r="T46" s="84" t="s">
        <v>56</v>
      </c>
      <c r="U46" s="98"/>
    </row>
    <row r="47" ht="14.25" hidden="1" customHeight="1">
      <c r="A47" s="82">
        <v>107.0</v>
      </c>
      <c r="B47" s="40" t="s">
        <v>56</v>
      </c>
      <c r="C47" s="40" t="s">
        <v>56</v>
      </c>
      <c r="D47" s="40"/>
      <c r="E47" s="40"/>
      <c r="F47" s="40"/>
      <c r="G47" s="40"/>
      <c r="H47" s="40"/>
      <c r="I47" s="40"/>
      <c r="J47" s="84">
        <v>0.0</v>
      </c>
      <c r="K47" s="85">
        <v>0.0</v>
      </c>
      <c r="L47" s="40">
        <f>IF(E47&gt;E48,1,0)+IF(F47&gt;F48,1,0)+IF(G47&gt;G48,1,0)+IF(H47&gt;H48,1,0)+IF(I47&gt;I48,1,0)</f>
        <v>0</v>
      </c>
      <c r="M47" s="40">
        <f t="shared" si="1"/>
        <v>0</v>
      </c>
      <c r="N47" s="40">
        <f>L48</f>
        <v>0</v>
      </c>
      <c r="O47" s="40">
        <f t="shared" si="2"/>
        <v>0</v>
      </c>
      <c r="P47" s="40">
        <f t="shared" si="3"/>
        <v>0</v>
      </c>
      <c r="Q47" s="40">
        <f>COUNTIF(E48:I48,"&lt;&gt;") * 5 -SUM(E48:I48)</f>
        <v>0</v>
      </c>
      <c r="R47" s="40">
        <f t="shared" si="4"/>
        <v>0</v>
      </c>
      <c r="S47" s="40" t="s">
        <v>56</v>
      </c>
      <c r="T47" s="40" t="s">
        <v>56</v>
      </c>
      <c r="U47" s="93"/>
    </row>
    <row r="48" ht="14.25" hidden="1" customHeight="1">
      <c r="A48" s="89"/>
      <c r="B48" s="40" t="s">
        <v>56</v>
      </c>
      <c r="C48" s="40" t="s">
        <v>56</v>
      </c>
      <c r="D48" s="40"/>
      <c r="E48" s="40"/>
      <c r="F48" s="40"/>
      <c r="G48" s="40"/>
      <c r="H48" s="40"/>
      <c r="I48" s="40"/>
      <c r="J48" s="84">
        <v>0.0</v>
      </c>
      <c r="K48" s="85">
        <v>0.0</v>
      </c>
      <c r="L48" s="40">
        <f>IF(E48&gt;E47,1,0)+IF(F48&gt;F47,1,0)+IF(G48&gt;G47,1,0)+IF(H48&gt;H47,1,0)+IF(I48&gt;I47,1,0)</f>
        <v>0</v>
      </c>
      <c r="M48" s="40">
        <f t="shared" si="1"/>
        <v>0</v>
      </c>
      <c r="N48" s="40">
        <f>L47</f>
        <v>0</v>
      </c>
      <c r="O48" s="40">
        <f t="shared" si="2"/>
        <v>0</v>
      </c>
      <c r="P48" s="40">
        <f t="shared" si="3"/>
        <v>0</v>
      </c>
      <c r="Q48" s="40">
        <f>COUNTIF(E47:I47,"&lt;&gt;") * 5 -SUM(E47:I47)</f>
        <v>0</v>
      </c>
      <c r="R48" s="40">
        <f t="shared" si="4"/>
        <v>0</v>
      </c>
      <c r="S48" s="40" t="s">
        <v>56</v>
      </c>
      <c r="T48" s="40" t="s">
        <v>56</v>
      </c>
      <c r="U48" s="93"/>
    </row>
    <row r="49" ht="14.25" hidden="1" customHeight="1">
      <c r="A49" s="82">
        <v>108.0</v>
      </c>
      <c r="B49" s="84" t="s">
        <v>56</v>
      </c>
      <c r="C49" s="84" t="s">
        <v>56</v>
      </c>
      <c r="D49" s="84"/>
      <c r="E49" s="84"/>
      <c r="F49" s="84"/>
      <c r="G49" s="84"/>
      <c r="H49" s="84"/>
      <c r="I49" s="84"/>
      <c r="J49" s="84">
        <v>0.0</v>
      </c>
      <c r="K49" s="85">
        <v>0.0</v>
      </c>
      <c r="L49" s="84">
        <f>IF(E49&gt;E50,1,0)+IF(F49&gt;F50,1,0)+IF(G49&gt;G50,1,0)+IF(H49&gt;H50,1,0)+IF(I49&gt;I50,1,0)</f>
        <v>0</v>
      </c>
      <c r="M49" s="84">
        <f t="shared" si="1"/>
        <v>0</v>
      </c>
      <c r="N49" s="84">
        <f>L50</f>
        <v>0</v>
      </c>
      <c r="O49" s="84">
        <f t="shared" si="2"/>
        <v>0</v>
      </c>
      <c r="P49" s="84">
        <f t="shared" si="3"/>
        <v>0</v>
      </c>
      <c r="Q49" s="84">
        <f>COUNTIF(E50:I50,"&lt;&gt;") * 5 -SUM(E50:I50)</f>
        <v>0</v>
      </c>
      <c r="R49" s="84">
        <f t="shared" si="4"/>
        <v>0</v>
      </c>
      <c r="S49" s="84" t="s">
        <v>56</v>
      </c>
      <c r="T49" s="84" t="s">
        <v>56</v>
      </c>
      <c r="U49" s="98"/>
    </row>
    <row r="50" ht="14.25" hidden="1" customHeight="1">
      <c r="A50" s="89"/>
      <c r="B50" s="84" t="s">
        <v>56</v>
      </c>
      <c r="C50" s="84" t="s">
        <v>56</v>
      </c>
      <c r="D50" s="84"/>
      <c r="E50" s="84"/>
      <c r="F50" s="84"/>
      <c r="G50" s="84"/>
      <c r="H50" s="84"/>
      <c r="I50" s="84"/>
      <c r="J50" s="84">
        <v>0.0</v>
      </c>
      <c r="K50" s="85">
        <v>0.0</v>
      </c>
      <c r="L50" s="84">
        <f>IF(E50&gt;E49,1,0)+IF(F50&gt;F49,1,0)+IF(G50&gt;G49,1,0)+IF(H50&gt;H49,1,0)+IF(I50&gt;I49,1,0)</f>
        <v>0</v>
      </c>
      <c r="M50" s="84">
        <f t="shared" si="1"/>
        <v>0</v>
      </c>
      <c r="N50" s="84">
        <f>L49</f>
        <v>0</v>
      </c>
      <c r="O50" s="84">
        <f t="shared" si="2"/>
        <v>0</v>
      </c>
      <c r="P50" s="84">
        <f t="shared" si="3"/>
        <v>0</v>
      </c>
      <c r="Q50" s="84">
        <f>COUNTIF(E49:I49,"&lt;&gt;") * 5 -SUM(E49:I49)</f>
        <v>0</v>
      </c>
      <c r="R50" s="84">
        <f t="shared" si="4"/>
        <v>0</v>
      </c>
      <c r="S50" s="84" t="s">
        <v>56</v>
      </c>
      <c r="T50" s="84" t="s">
        <v>56</v>
      </c>
      <c r="U50" s="98"/>
    </row>
    <row r="51" ht="14.25" hidden="1" customHeight="1">
      <c r="A51" s="82">
        <v>109.0</v>
      </c>
      <c r="B51" s="40" t="s">
        <v>56</v>
      </c>
      <c r="C51" s="40" t="s">
        <v>56</v>
      </c>
      <c r="D51" s="40"/>
      <c r="E51" s="40"/>
      <c r="F51" s="40"/>
      <c r="G51" s="40"/>
      <c r="H51" s="40"/>
      <c r="I51" s="40"/>
      <c r="J51" s="84">
        <v>0.0</v>
      </c>
      <c r="K51" s="85">
        <v>0.0</v>
      </c>
      <c r="L51" s="40">
        <f>IF(E51&gt;E52,1,0)+IF(F51&gt;F52,1,0)+IF(G51&gt;G52,1,0)+IF(H51&gt;H52,1,0)+IF(I51&gt;I52,1,0)</f>
        <v>0</v>
      </c>
      <c r="M51" s="40">
        <f t="shared" si="1"/>
        <v>0</v>
      </c>
      <c r="N51" s="40">
        <f>L52</f>
        <v>0</v>
      </c>
      <c r="O51" s="40">
        <f t="shared" si="2"/>
        <v>0</v>
      </c>
      <c r="P51" s="40">
        <f t="shared" si="3"/>
        <v>0</v>
      </c>
      <c r="Q51" s="40">
        <f>COUNTIF(E52:I52,"&lt;&gt;") * 5 -SUM(E52:I52)</f>
        <v>0</v>
      </c>
      <c r="R51" s="40">
        <f t="shared" si="4"/>
        <v>0</v>
      </c>
      <c r="S51" s="40" t="s">
        <v>56</v>
      </c>
      <c r="T51" s="40" t="s">
        <v>56</v>
      </c>
      <c r="U51" s="93"/>
    </row>
    <row r="52" ht="14.25" hidden="1" customHeight="1">
      <c r="A52" s="89"/>
      <c r="B52" s="40" t="s">
        <v>56</v>
      </c>
      <c r="C52" s="40" t="s">
        <v>56</v>
      </c>
      <c r="D52" s="40"/>
      <c r="E52" s="40"/>
      <c r="F52" s="40"/>
      <c r="G52" s="40"/>
      <c r="H52" s="40"/>
      <c r="I52" s="40"/>
      <c r="J52" s="84">
        <v>0.0</v>
      </c>
      <c r="K52" s="85">
        <v>0.0</v>
      </c>
      <c r="L52" s="40">
        <f>IF(E52&gt;E51,1,0)+IF(F52&gt;F51,1,0)+IF(G52&gt;G51,1,0)+IF(H52&gt;H51,1,0)+IF(I52&gt;I51,1,0)</f>
        <v>0</v>
      </c>
      <c r="M52" s="40">
        <f t="shared" si="1"/>
        <v>0</v>
      </c>
      <c r="N52" s="40">
        <f>L51</f>
        <v>0</v>
      </c>
      <c r="O52" s="40">
        <f t="shared" si="2"/>
        <v>0</v>
      </c>
      <c r="P52" s="40">
        <f t="shared" si="3"/>
        <v>0</v>
      </c>
      <c r="Q52" s="40">
        <f>COUNTIF(E51:I51,"&lt;&gt;") * 5 -SUM(E51:I51)</f>
        <v>0</v>
      </c>
      <c r="R52" s="40">
        <f t="shared" si="4"/>
        <v>0</v>
      </c>
      <c r="S52" s="40" t="s">
        <v>56</v>
      </c>
      <c r="T52" s="40" t="s">
        <v>56</v>
      </c>
      <c r="U52" s="93"/>
    </row>
    <row r="53" ht="14.25" hidden="1" customHeight="1">
      <c r="A53" s="82">
        <v>110.0</v>
      </c>
      <c r="B53" s="84" t="s">
        <v>56</v>
      </c>
      <c r="C53" s="84" t="s">
        <v>56</v>
      </c>
      <c r="D53" s="84"/>
      <c r="E53" s="84"/>
      <c r="F53" s="84"/>
      <c r="G53" s="84"/>
      <c r="H53" s="84"/>
      <c r="I53" s="84"/>
      <c r="J53" s="84">
        <v>0.0</v>
      </c>
      <c r="K53" s="85">
        <v>0.0</v>
      </c>
      <c r="L53" s="84">
        <f>IF(E53&gt;E54,1,0)+IF(F53&gt;F54,1,0)+IF(G53&gt;G54,1,0)+IF(H53&gt;H54,1,0)+IF(I53&gt;I54,1,0)</f>
        <v>0</v>
      </c>
      <c r="M53" s="84">
        <f t="shared" si="1"/>
        <v>0</v>
      </c>
      <c r="N53" s="84">
        <f>L54</f>
        <v>0</v>
      </c>
      <c r="O53" s="84">
        <f t="shared" si="2"/>
        <v>0</v>
      </c>
      <c r="P53" s="84">
        <f t="shared" si="3"/>
        <v>0</v>
      </c>
      <c r="Q53" s="84">
        <f>COUNTIF(E54:I54,"&lt;&gt;") * 5 -SUM(E54:I54)</f>
        <v>0</v>
      </c>
      <c r="R53" s="84">
        <f t="shared" si="4"/>
        <v>0</v>
      </c>
      <c r="S53" s="84" t="s">
        <v>56</v>
      </c>
      <c r="T53" s="84" t="s">
        <v>56</v>
      </c>
      <c r="U53" s="98"/>
    </row>
    <row r="54" ht="14.25" hidden="1" customHeight="1">
      <c r="A54" s="89"/>
      <c r="B54" s="84" t="s">
        <v>56</v>
      </c>
      <c r="C54" s="84" t="s">
        <v>56</v>
      </c>
      <c r="D54" s="84"/>
      <c r="E54" s="84"/>
      <c r="F54" s="84"/>
      <c r="G54" s="84"/>
      <c r="H54" s="84"/>
      <c r="I54" s="84"/>
      <c r="J54" s="84">
        <v>0.0</v>
      </c>
      <c r="K54" s="85">
        <v>0.0</v>
      </c>
      <c r="L54" s="84">
        <f>IF(E54&gt;E53,1,0)+IF(F54&gt;F53,1,0)+IF(G54&gt;G53,1,0)+IF(H54&gt;H53,1,0)+IF(I54&gt;I53,1,0)</f>
        <v>0</v>
      </c>
      <c r="M54" s="84">
        <f t="shared" si="1"/>
        <v>0</v>
      </c>
      <c r="N54" s="84">
        <f>L53</f>
        <v>0</v>
      </c>
      <c r="O54" s="84">
        <f t="shared" si="2"/>
        <v>0</v>
      </c>
      <c r="P54" s="84">
        <f t="shared" si="3"/>
        <v>0</v>
      </c>
      <c r="Q54" s="84">
        <f>COUNTIF(E53:I53,"&lt;&gt;") * 5 -SUM(E53:I53)</f>
        <v>0</v>
      </c>
      <c r="R54" s="84">
        <f t="shared" si="4"/>
        <v>0</v>
      </c>
      <c r="S54" s="84" t="s">
        <v>56</v>
      </c>
      <c r="T54" s="84" t="s">
        <v>56</v>
      </c>
      <c r="U54" s="98"/>
    </row>
    <row r="55" ht="14.25" hidden="1" customHeight="1">
      <c r="A55" s="82">
        <v>111.0</v>
      </c>
      <c r="B55" s="40" t="s">
        <v>56</v>
      </c>
      <c r="C55" s="40" t="s">
        <v>56</v>
      </c>
      <c r="D55" s="40"/>
      <c r="E55" s="40"/>
      <c r="F55" s="40"/>
      <c r="G55" s="40"/>
      <c r="H55" s="40"/>
      <c r="I55" s="40"/>
      <c r="J55" s="84">
        <v>0.0</v>
      </c>
      <c r="K55" s="85">
        <v>0.0</v>
      </c>
      <c r="L55" s="40">
        <f>IF(E55&gt;E56,1,0)+IF(F55&gt;F56,1,0)+IF(G55&gt;G56,1,0)+IF(H55&gt;H56,1,0)+IF(I55&gt;I56,1,0)</f>
        <v>0</v>
      </c>
      <c r="M55" s="40">
        <f t="shared" si="1"/>
        <v>0</v>
      </c>
      <c r="N55" s="40">
        <f>L56</f>
        <v>0</v>
      </c>
      <c r="O55" s="40">
        <f t="shared" si="2"/>
        <v>0</v>
      </c>
      <c r="P55" s="40">
        <f t="shared" si="3"/>
        <v>0</v>
      </c>
      <c r="Q55" s="40">
        <f>COUNTIF(E56:I56,"&lt;&gt;") * 5 -SUM(E56:I56)</f>
        <v>0</v>
      </c>
      <c r="R55" s="40">
        <f t="shared" si="4"/>
        <v>0</v>
      </c>
      <c r="S55" s="40" t="s">
        <v>56</v>
      </c>
      <c r="T55" s="40" t="s">
        <v>56</v>
      </c>
      <c r="U55" s="93"/>
    </row>
    <row r="56" ht="14.25" hidden="1" customHeight="1">
      <c r="A56" s="89"/>
      <c r="B56" s="40" t="s">
        <v>56</v>
      </c>
      <c r="C56" s="40" t="s">
        <v>56</v>
      </c>
      <c r="D56" s="40"/>
      <c r="E56" s="40"/>
      <c r="F56" s="40"/>
      <c r="G56" s="40"/>
      <c r="H56" s="40"/>
      <c r="I56" s="40"/>
      <c r="J56" s="84">
        <v>0.0</v>
      </c>
      <c r="K56" s="85">
        <v>0.0</v>
      </c>
      <c r="L56" s="40">
        <f>IF(E56&gt;E55,1,0)+IF(F56&gt;F55,1,0)+IF(G56&gt;G55,1,0)+IF(H56&gt;H55,1,0)+IF(I56&gt;I55,1,0)</f>
        <v>0</v>
      </c>
      <c r="M56" s="40">
        <f t="shared" si="1"/>
        <v>0</v>
      </c>
      <c r="N56" s="40">
        <f>L55</f>
        <v>0</v>
      </c>
      <c r="O56" s="40">
        <f t="shared" si="2"/>
        <v>0</v>
      </c>
      <c r="P56" s="40">
        <f t="shared" si="3"/>
        <v>0</v>
      </c>
      <c r="Q56" s="40">
        <f>COUNTIF(E55:I55,"&lt;&gt;") * 5 -SUM(E55:I55)</f>
        <v>0</v>
      </c>
      <c r="R56" s="40">
        <f t="shared" si="4"/>
        <v>0</v>
      </c>
      <c r="S56" s="40" t="s">
        <v>56</v>
      </c>
      <c r="T56" s="40" t="s">
        <v>56</v>
      </c>
      <c r="U56" s="93"/>
    </row>
    <row r="57" ht="14.25" hidden="1" customHeight="1">
      <c r="A57" s="82">
        <v>112.0</v>
      </c>
      <c r="B57" s="84" t="s">
        <v>56</v>
      </c>
      <c r="C57" s="84" t="s">
        <v>56</v>
      </c>
      <c r="D57" s="84"/>
      <c r="E57" s="84"/>
      <c r="F57" s="84"/>
      <c r="G57" s="84"/>
      <c r="H57" s="84"/>
      <c r="I57" s="84"/>
      <c r="J57" s="84">
        <v>0.0</v>
      </c>
      <c r="K57" s="85">
        <v>0.0</v>
      </c>
      <c r="L57" s="84">
        <f>IF(E57&gt;E58,1,0)+IF(F57&gt;F58,1,0)+IF(G57&gt;G58,1,0)+IF(H57&gt;H58,1,0)+IF(I57&gt;I58,1,0)</f>
        <v>0</v>
      </c>
      <c r="M57" s="84">
        <f t="shared" si="1"/>
        <v>0</v>
      </c>
      <c r="N57" s="84">
        <f>L58</f>
        <v>0</v>
      </c>
      <c r="O57" s="84">
        <f t="shared" si="2"/>
        <v>0</v>
      </c>
      <c r="P57" s="84">
        <f t="shared" si="3"/>
        <v>0</v>
      </c>
      <c r="Q57" s="84">
        <f>COUNTIF(E58:I58,"&lt;&gt;") * 5 -SUM(E58:I58)</f>
        <v>0</v>
      </c>
      <c r="R57" s="84">
        <f t="shared" si="4"/>
        <v>0</v>
      </c>
      <c r="S57" s="84" t="s">
        <v>56</v>
      </c>
      <c r="T57" s="84" t="s">
        <v>56</v>
      </c>
      <c r="U57" s="98"/>
    </row>
    <row r="58" ht="11.25" hidden="1" customHeight="1">
      <c r="A58" s="89"/>
      <c r="B58" s="84" t="s">
        <v>56</v>
      </c>
      <c r="C58" s="84" t="s">
        <v>56</v>
      </c>
      <c r="D58" s="84"/>
      <c r="E58" s="84"/>
      <c r="F58" s="84"/>
      <c r="G58" s="84"/>
      <c r="H58" s="84"/>
      <c r="I58" s="84"/>
      <c r="J58" s="84">
        <v>0.0</v>
      </c>
      <c r="K58" s="85">
        <v>0.0</v>
      </c>
      <c r="L58" s="84">
        <f>IF(E58&gt;E57,1,0)+IF(F58&gt;F57,1,0)+IF(G58&gt;G57,1,0)+IF(H58&gt;H57,1,0)+IF(I58&gt;I57,1,0)</f>
        <v>0</v>
      </c>
      <c r="M58" s="84">
        <f t="shared" si="1"/>
        <v>0</v>
      </c>
      <c r="N58" s="84">
        <f>L57</f>
        <v>0</v>
      </c>
      <c r="O58" s="84">
        <f t="shared" si="2"/>
        <v>0</v>
      </c>
      <c r="P58" s="84">
        <f t="shared" si="3"/>
        <v>0</v>
      </c>
      <c r="Q58" s="84">
        <f>COUNTIF(E57:I57,"&lt;&gt;") * 5 -SUM(E57:I57)</f>
        <v>0</v>
      </c>
      <c r="R58" s="84">
        <f t="shared" si="4"/>
        <v>0</v>
      </c>
      <c r="S58" s="84" t="s">
        <v>56</v>
      </c>
      <c r="T58" s="84" t="s">
        <v>56</v>
      </c>
      <c r="U58" s="98"/>
    </row>
    <row r="59" ht="14.25" customHeight="1">
      <c r="A59" s="99">
        <v>8.0</v>
      </c>
      <c r="B59" s="100">
        <v>13.0</v>
      </c>
      <c r="C59" s="100" t="s">
        <v>69</v>
      </c>
      <c r="D59" s="100" t="s">
        <v>62</v>
      </c>
      <c r="E59" s="101"/>
      <c r="F59" s="101"/>
      <c r="G59" s="101"/>
      <c r="H59" s="101"/>
      <c r="I59" s="101"/>
      <c r="J59" s="100">
        <f>IF(L59&gt;L60,1,0)</f>
        <v>0</v>
      </c>
      <c r="K59" s="102">
        <f>IF(L59&lt;L60,1,0)</f>
        <v>0</v>
      </c>
      <c r="L59" s="100">
        <f>IF(E59&gt;E60,1,0)+IF(F59&gt;F60,1,0)+IF(G59&gt;G60,1,0)+IF(H59&gt;H60,1,0)+IF(I59&gt;I60,1,0)</f>
        <v>0</v>
      </c>
      <c r="M59" s="100">
        <f t="shared" si="1"/>
        <v>0</v>
      </c>
      <c r="N59" s="100">
        <f>L60</f>
        <v>0</v>
      </c>
      <c r="O59" s="100">
        <f t="shared" ref="O59:O60" si="5">IF(ISBLANK(E59),0,1)+IF(ISBLANK(F59),0,1)+IF(ISBLANK(G59),0,1)+IF(ISBLANK(H59),0,1)+IF(ISBLANK(I59),0,1)</f>
        <v>0</v>
      </c>
      <c r="P59" s="100">
        <f t="shared" si="3"/>
        <v>0</v>
      </c>
      <c r="Q59" s="100">
        <f>COUNTIF(E60:I60,"&lt;&gt;") * 5 -SUM(E60:I60)</f>
        <v>0</v>
      </c>
      <c r="R59" s="100">
        <f t="shared" ref="R59:R60" si="6">IFERROR(P59-Q59,0)</f>
        <v>0</v>
      </c>
      <c r="S59" s="101" t="s">
        <v>56</v>
      </c>
      <c r="T59" s="101" t="s">
        <v>56</v>
      </c>
      <c r="U59" s="101"/>
    </row>
    <row r="60" ht="14.25" customHeight="1">
      <c r="A60" s="38"/>
      <c r="B60" s="103">
        <v>14.0</v>
      </c>
      <c r="C60" s="103" t="s">
        <v>70</v>
      </c>
      <c r="D60" s="103" t="s">
        <v>62</v>
      </c>
      <c r="E60" s="104"/>
      <c r="F60" s="104"/>
      <c r="G60" s="104"/>
      <c r="H60" s="104"/>
      <c r="I60" s="104"/>
      <c r="J60" s="103">
        <f>IF(L60&gt;L59,1,0)</f>
        <v>0</v>
      </c>
      <c r="K60" s="105">
        <f>IF(L60&lt;L59,1,0)</f>
        <v>0</v>
      </c>
      <c r="L60" s="103">
        <f>IF(E60&gt;E59,1,0)+IF(F60&gt;F59,1,0)+IF(G60&gt;G59,1,0)+IF(H60&gt;H59,1,0)+IF(I60&gt;I59,1,0)</f>
        <v>0</v>
      </c>
      <c r="M60" s="103">
        <f t="shared" si="1"/>
        <v>0</v>
      </c>
      <c r="N60" s="103">
        <f>L59</f>
        <v>0</v>
      </c>
      <c r="O60" s="103">
        <f t="shared" si="5"/>
        <v>0</v>
      </c>
      <c r="P60" s="103">
        <f t="shared" si="3"/>
        <v>0</v>
      </c>
      <c r="Q60" s="103">
        <f>COUNTIF(E59:I59,"&lt;&gt;") * 5 -SUM(E59:I59)</f>
        <v>0</v>
      </c>
      <c r="R60" s="103">
        <f t="shared" si="6"/>
        <v>0</v>
      </c>
      <c r="S60" s="104" t="s">
        <v>56</v>
      </c>
      <c r="T60" s="104" t="s">
        <v>56</v>
      </c>
      <c r="U60" s="104"/>
    </row>
  </sheetData>
  <mergeCells count="38">
    <mergeCell ref="P1:R1"/>
    <mergeCell ref="S1:T1"/>
    <mergeCell ref="A1:A2"/>
    <mergeCell ref="B1:B2"/>
    <mergeCell ref="C1:C2"/>
    <mergeCell ref="D1:D2"/>
    <mergeCell ref="E1:I1"/>
    <mergeCell ref="J1:K1"/>
    <mergeCell ref="L1:O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45:A46"/>
    <mergeCell ref="A47:A48"/>
    <mergeCell ref="A49:A50"/>
    <mergeCell ref="A51:A52"/>
    <mergeCell ref="A53:A54"/>
    <mergeCell ref="A55:A56"/>
    <mergeCell ref="A57:A58"/>
    <mergeCell ref="A59:A60"/>
    <mergeCell ref="A31:A32"/>
    <mergeCell ref="A33:A34"/>
    <mergeCell ref="A35:A36"/>
    <mergeCell ref="A37:A38"/>
    <mergeCell ref="A39:A40"/>
    <mergeCell ref="A41:A42"/>
    <mergeCell ref="A43:A44"/>
  </mergeCells>
  <conditionalFormatting sqref="J3:J60">
    <cfRule type="cellIs" dxfId="0" priority="1" operator="equal">
      <formula>1</formula>
    </cfRule>
  </conditionalFormatting>
  <conditionalFormatting sqref="K3:K60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1" max="1" width="4.43"/>
    <col customWidth="1" min="2" max="3" width="114.43"/>
    <col customWidth="1" min="4" max="4" width="4.43"/>
    <col customWidth="1" min="5" max="5" width="31.57"/>
    <col customWidth="1" hidden="1" min="6" max="6" width="8.71"/>
    <col customWidth="1" hidden="1" min="7" max="7" width="25.29"/>
    <col customWidth="1" hidden="1" min="8" max="8" width="22.57"/>
    <col customWidth="1" hidden="1" min="9" max="9" width="14.43"/>
    <col hidden="1" min="10" max="31" width="14.43"/>
  </cols>
  <sheetData>
    <row r="1" ht="600.0" customHeight="1">
      <c r="A1" s="106"/>
      <c r="B1" s="107"/>
      <c r="C1" s="107"/>
      <c r="D1" s="108"/>
      <c r="E1" s="109" t="s">
        <v>77</v>
      </c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ht="112.5" customHeight="1">
      <c r="A2" s="111"/>
      <c r="B2" s="112" t="s">
        <v>41</v>
      </c>
      <c r="C2" s="112" t="s">
        <v>42</v>
      </c>
      <c r="D2" s="111"/>
      <c r="E2" s="113" t="s">
        <v>78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</row>
    <row r="3" ht="67.5" customHeight="1">
      <c r="A3" s="111"/>
      <c r="B3" s="114" t="s">
        <v>79</v>
      </c>
      <c r="C3" s="115" t="s">
        <v>80</v>
      </c>
      <c r="D3" s="111"/>
      <c r="E3" s="109" t="s">
        <v>81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</row>
    <row r="4" ht="67.5" customHeight="1">
      <c r="A4" s="111"/>
      <c r="B4" s="116" t="s">
        <v>82</v>
      </c>
      <c r="C4" s="115" t="s">
        <v>82</v>
      </c>
      <c r="D4" s="111"/>
      <c r="E4" s="113" t="s">
        <v>83</v>
      </c>
      <c r="F4" s="110"/>
      <c r="G4" s="117"/>
      <c r="H4" s="110"/>
      <c r="I4" s="110"/>
      <c r="J4" s="110"/>
      <c r="K4" s="110"/>
      <c r="L4" s="110"/>
      <c r="M4" s="117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</row>
    <row r="5" ht="67.5" customHeight="1">
      <c r="A5" s="111"/>
      <c r="B5" s="116" t="s">
        <v>84</v>
      </c>
      <c r="C5" s="115" t="s">
        <v>85</v>
      </c>
      <c r="D5" s="111"/>
      <c r="E5" s="113" t="s">
        <v>86</v>
      </c>
      <c r="F5" s="110"/>
      <c r="G5" s="117"/>
      <c r="H5" s="110"/>
      <c r="I5" s="110"/>
      <c r="J5" s="110"/>
      <c r="K5" s="110"/>
      <c r="L5" s="110"/>
      <c r="M5" s="117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ht="67.5" customHeight="1">
      <c r="A6" s="111"/>
      <c r="B6" s="116" t="s">
        <v>87</v>
      </c>
      <c r="C6" s="115" t="s">
        <v>88</v>
      </c>
      <c r="D6" s="111"/>
      <c r="E6" s="113" t="s">
        <v>89</v>
      </c>
      <c r="F6" s="110"/>
      <c r="G6" s="117"/>
      <c r="H6" s="110"/>
      <c r="I6" s="110"/>
      <c r="J6" s="110"/>
      <c r="K6" s="110"/>
      <c r="L6" s="110"/>
      <c r="M6" s="117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ht="67.5" customHeight="1">
      <c r="A7" s="111"/>
      <c r="B7" s="118" t="s">
        <v>90</v>
      </c>
      <c r="C7" s="119" t="s">
        <v>91</v>
      </c>
      <c r="D7" s="111"/>
      <c r="E7" s="113" t="s">
        <v>92</v>
      </c>
      <c r="F7" s="110"/>
      <c r="G7" s="120"/>
      <c r="H7" s="110"/>
      <c r="I7" s="110"/>
      <c r="J7" s="110"/>
      <c r="K7" s="110"/>
      <c r="L7" s="110"/>
      <c r="M7" s="12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</row>
    <row r="8" ht="112.5" customHeight="1">
      <c r="A8" s="111"/>
      <c r="B8" s="112"/>
      <c r="C8" s="112"/>
      <c r="D8" s="111"/>
      <c r="E8" s="121" t="s">
        <v>93</v>
      </c>
      <c r="F8" s="110"/>
      <c r="G8" s="122"/>
      <c r="H8" s="110"/>
      <c r="I8" s="110"/>
      <c r="J8" s="110"/>
      <c r="K8" s="110"/>
      <c r="L8" s="110"/>
      <c r="M8" s="122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</row>
    <row r="9" ht="67.5" customHeight="1">
      <c r="A9" s="111"/>
      <c r="B9" s="123">
        <v>45449.0</v>
      </c>
      <c r="C9" s="124">
        <v>6.0</v>
      </c>
      <c r="D9" s="111"/>
      <c r="E9" s="125" t="s">
        <v>94</v>
      </c>
      <c r="F9" s="126"/>
      <c r="G9" s="127"/>
      <c r="H9" s="128"/>
      <c r="I9" s="110"/>
      <c r="J9" s="129" t="s">
        <v>95</v>
      </c>
      <c r="K9" s="110"/>
      <c r="L9" s="130"/>
      <c r="M9" s="127"/>
      <c r="N9" s="128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</row>
    <row r="10" ht="67.5" customHeight="1">
      <c r="A10" s="111"/>
      <c r="B10" s="131">
        <v>3.0</v>
      </c>
      <c r="C10" s="132"/>
      <c r="D10" s="111"/>
      <c r="E10" s="133" t="s">
        <v>96</v>
      </c>
      <c r="F10" s="134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ht="67.5" customHeight="1">
      <c r="A11" s="111"/>
      <c r="B11" s="135" t="s">
        <v>97</v>
      </c>
      <c r="C11" s="136" t="s">
        <v>98</v>
      </c>
      <c r="D11" s="111"/>
      <c r="E11" s="133" t="s">
        <v>99</v>
      </c>
      <c r="F11" s="134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</row>
    <row r="12" ht="67.5" customHeight="1">
      <c r="A12" s="111"/>
      <c r="B12" s="137" t="s">
        <v>100</v>
      </c>
      <c r="C12" s="136" t="s">
        <v>101</v>
      </c>
      <c r="D12" s="111"/>
      <c r="E12" s="133" t="s">
        <v>102</v>
      </c>
      <c r="F12" s="134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ht="67.5" customHeight="1">
      <c r="A13" s="111"/>
      <c r="B13" s="138" t="s">
        <v>103</v>
      </c>
      <c r="C13" s="136" t="s">
        <v>104</v>
      </c>
      <c r="D13" s="111"/>
      <c r="E13" s="133" t="s">
        <v>105</v>
      </c>
      <c r="F13" s="134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</row>
    <row r="14" ht="67.5" customHeight="1">
      <c r="A14" s="111"/>
      <c r="B14" s="138" t="s">
        <v>106</v>
      </c>
      <c r="C14" s="136" t="s">
        <v>107</v>
      </c>
      <c r="D14" s="111"/>
      <c r="E14" s="133" t="s">
        <v>108</v>
      </c>
      <c r="F14" s="134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ht="67.5" customHeight="1">
      <c r="A15" s="122"/>
      <c r="B15" s="138" t="s">
        <v>109</v>
      </c>
      <c r="C15" s="136" t="s">
        <v>110</v>
      </c>
      <c r="D15" s="122"/>
      <c r="E15" s="133" t="s">
        <v>111</v>
      </c>
      <c r="F15" s="134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</sheetData>
  <mergeCells count="6">
    <mergeCell ref="A1:A15"/>
    <mergeCell ref="D1:D15"/>
    <mergeCell ref="G7:G8"/>
    <mergeCell ref="M7:M8"/>
    <mergeCell ref="F9:H9"/>
    <mergeCell ref="L9:N9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9.71"/>
    <col customWidth="1" min="3" max="3" width="22.14"/>
    <col customWidth="1" min="4" max="6" width="14.43"/>
    <col hidden="1" min="8" max="26" width="14.43"/>
  </cols>
  <sheetData>
    <row r="1">
      <c r="A1" s="139" t="s">
        <v>112</v>
      </c>
      <c r="X1" s="140"/>
      <c r="Y1" s="140"/>
      <c r="Z1" s="140"/>
    </row>
    <row r="2">
      <c r="A2" s="141" t="s">
        <v>14</v>
      </c>
      <c r="B2" s="142" t="s">
        <v>113</v>
      </c>
      <c r="C2" s="141" t="s">
        <v>114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>
      <c r="A3" s="144">
        <v>1.0</v>
      </c>
      <c r="B3" s="145" t="s">
        <v>39</v>
      </c>
      <c r="C3" s="146"/>
      <c r="D3" s="147"/>
      <c r="E3" s="147"/>
      <c r="F3" s="147"/>
      <c r="G3" s="147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>
      <c r="A4" s="144">
        <v>2.0</v>
      </c>
      <c r="B4" s="145" t="s">
        <v>41</v>
      </c>
      <c r="C4" s="148"/>
      <c r="D4" s="147"/>
      <c r="E4" s="147"/>
      <c r="F4" s="147"/>
      <c r="G4" s="147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>
      <c r="A5" s="144">
        <v>3.0</v>
      </c>
      <c r="B5" s="145" t="s">
        <v>42</v>
      </c>
      <c r="C5" s="148"/>
      <c r="D5" s="147"/>
      <c r="E5" s="147"/>
      <c r="F5" s="147"/>
      <c r="G5" s="147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>
      <c r="A6" s="144">
        <v>4.0</v>
      </c>
      <c r="B6" s="145" t="s">
        <v>43</v>
      </c>
      <c r="C6" s="148"/>
      <c r="D6" s="147"/>
      <c r="E6" s="147"/>
      <c r="F6" s="147"/>
      <c r="G6" s="147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>
      <c r="A7" s="144"/>
      <c r="B7" s="145"/>
      <c r="C7" s="148"/>
      <c r="D7" s="147"/>
      <c r="E7" s="147"/>
      <c r="F7" s="147"/>
      <c r="G7" s="147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>
      <c r="A8" s="144"/>
      <c r="B8" s="145"/>
      <c r="C8" s="148"/>
      <c r="D8" s="147"/>
      <c r="E8" s="147"/>
      <c r="F8" s="147"/>
      <c r="G8" s="147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>
      <c r="A9" s="144"/>
      <c r="B9" s="145"/>
      <c r="C9" s="148"/>
      <c r="D9" s="147"/>
      <c r="E9" s="147"/>
      <c r="F9" s="147"/>
      <c r="G9" s="147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ht="15.75" customHeight="1">
      <c r="A10" s="144"/>
      <c r="B10" s="145"/>
      <c r="C10" s="148"/>
      <c r="D10" s="147"/>
      <c r="E10" s="147"/>
      <c r="F10" s="147"/>
      <c r="G10" s="147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ht="15.75" customHeight="1">
      <c r="A11" s="144"/>
      <c r="B11" s="145"/>
      <c r="C11" s="148"/>
      <c r="D11" s="147"/>
      <c r="E11" s="147"/>
      <c r="F11" s="147"/>
      <c r="G11" s="147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ht="15.75" customHeight="1">
      <c r="A12" s="144"/>
      <c r="B12" s="145"/>
      <c r="C12" s="148"/>
      <c r="D12" s="147"/>
      <c r="E12" s="147"/>
      <c r="F12" s="147"/>
      <c r="G12" s="147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ht="15.75" customHeight="1">
      <c r="A13" s="144"/>
      <c r="B13" s="145"/>
      <c r="C13" s="148"/>
      <c r="D13" s="147"/>
      <c r="E13" s="147"/>
      <c r="F13" s="147"/>
      <c r="G13" s="147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ht="15.75" customHeight="1">
      <c r="A14" s="144"/>
      <c r="B14" s="145"/>
      <c r="C14" s="148"/>
      <c r="D14" s="147"/>
      <c r="E14" s="147"/>
      <c r="F14" s="147"/>
      <c r="G14" s="147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ht="15.75" customHeight="1">
      <c r="A15" s="144"/>
      <c r="B15" s="145"/>
      <c r="C15" s="148"/>
      <c r="D15" s="147"/>
      <c r="E15" s="147"/>
      <c r="F15" s="147"/>
      <c r="G15" s="147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ht="15.75" customHeight="1">
      <c r="A16" s="144"/>
      <c r="B16" s="145"/>
      <c r="C16" s="148"/>
      <c r="D16" s="147"/>
      <c r="E16" s="147"/>
      <c r="F16" s="147"/>
      <c r="G16" s="147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ht="15.75" customHeight="1">
      <c r="A17" s="144"/>
      <c r="B17" s="145"/>
      <c r="C17" s="148"/>
      <c r="D17" s="147"/>
      <c r="E17" s="147"/>
      <c r="F17" s="147"/>
      <c r="G17" s="147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ht="15.75" customHeight="1">
      <c r="A18" s="144"/>
      <c r="B18" s="145"/>
      <c r="C18" s="148"/>
      <c r="D18" s="147"/>
      <c r="E18" s="147"/>
      <c r="F18" s="147"/>
      <c r="G18" s="147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ht="15.75" customHeight="1">
      <c r="A19" s="144"/>
      <c r="B19" s="145"/>
      <c r="C19" s="148"/>
      <c r="D19" s="147"/>
      <c r="E19" s="147"/>
      <c r="F19" s="147"/>
      <c r="G19" s="147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ht="15.75" customHeight="1">
      <c r="A20" s="144"/>
      <c r="B20" s="145"/>
      <c r="C20" s="148"/>
      <c r="D20" s="147"/>
      <c r="E20" s="147"/>
      <c r="F20" s="147"/>
      <c r="G20" s="147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ht="15.75" customHeight="1">
      <c r="A21" s="144"/>
      <c r="B21" s="145"/>
      <c r="C21" s="148"/>
      <c r="D21" s="147"/>
      <c r="E21" s="147"/>
      <c r="F21" s="147"/>
      <c r="G21" s="147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ht="15.75" customHeight="1">
      <c r="A22" s="144"/>
      <c r="B22" s="145"/>
      <c r="C22" s="148"/>
      <c r="D22" s="147"/>
      <c r="E22" s="147"/>
      <c r="F22" s="147"/>
      <c r="G22" s="147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ht="15.75" customHeight="1">
      <c r="A23" s="144"/>
      <c r="B23" s="145"/>
      <c r="C23" s="148"/>
      <c r="D23" s="147"/>
      <c r="E23" s="147"/>
      <c r="F23" s="147"/>
      <c r="G23" s="147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ht="15.75" customHeight="1">
      <c r="A24" s="144"/>
      <c r="B24" s="145"/>
      <c r="C24" s="148"/>
      <c r="D24" s="147"/>
      <c r="E24" s="147"/>
      <c r="F24" s="147"/>
      <c r="G24" s="147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ht="15.75" customHeight="1">
      <c r="A25" s="144"/>
      <c r="B25" s="145"/>
      <c r="C25" s="148"/>
      <c r="D25" s="147"/>
      <c r="E25" s="147"/>
      <c r="F25" s="147"/>
      <c r="G25" s="147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ht="15.75" customHeight="1">
      <c r="A26" s="144"/>
      <c r="B26" s="145"/>
      <c r="C26" s="148"/>
      <c r="D26" s="147"/>
      <c r="E26" s="147"/>
      <c r="F26" s="147"/>
      <c r="G26" s="147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ht="15.75" customHeight="1">
      <c r="A27" s="144"/>
      <c r="B27" s="145"/>
      <c r="C27" s="148"/>
      <c r="D27" s="147"/>
      <c r="E27" s="147"/>
      <c r="F27" s="147"/>
      <c r="G27" s="147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ht="15.75" customHeight="1">
      <c r="A28" s="149"/>
      <c r="B28" s="150"/>
      <c r="C28" s="151"/>
      <c r="D28" s="147"/>
      <c r="E28" s="147"/>
      <c r="F28" s="147"/>
      <c r="G28" s="147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ht="15.75" customHeight="1">
      <c r="A29" s="152"/>
      <c r="B29" s="153"/>
      <c r="C29" s="141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ht="15.75" customHeight="1">
      <c r="A30" s="152"/>
      <c r="B30" s="153"/>
      <c r="C30" s="141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ht="15.75" customHeight="1">
      <c r="A31" s="152"/>
      <c r="B31" s="153"/>
      <c r="C31" s="141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ht="15.75" customHeight="1">
      <c r="A32" s="152"/>
      <c r="B32" s="153"/>
      <c r="C32" s="141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</row>
    <row r="33" ht="15.75" customHeight="1">
      <c r="A33" s="152"/>
      <c r="B33" s="153"/>
      <c r="C33" s="141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ht="15.75" customHeight="1">
      <c r="A34" s="152"/>
      <c r="B34" s="153"/>
      <c r="C34" s="141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ht="15.75" customHeight="1">
      <c r="A35" s="152"/>
      <c r="B35" s="153"/>
      <c r="C35" s="141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ht="15.75" customHeight="1">
      <c r="A36" s="152"/>
      <c r="B36" s="153"/>
      <c r="C36" s="141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ht="15.75" customHeight="1">
      <c r="A37" s="152"/>
      <c r="B37" s="153"/>
      <c r="C37" s="141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ht="15.75" customHeight="1">
      <c r="A38" s="152"/>
      <c r="B38" s="153"/>
      <c r="C38" s="141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</row>
    <row r="39" ht="15.75" customHeight="1">
      <c r="A39" s="152"/>
      <c r="B39" s="153"/>
      <c r="C39" s="141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</row>
    <row r="40" ht="15.75" customHeight="1">
      <c r="A40" s="152"/>
      <c r="B40" s="153"/>
      <c r="C40" s="141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</row>
    <row r="41" ht="15.75" customHeight="1">
      <c r="A41" s="152"/>
      <c r="B41" s="153"/>
      <c r="C41" s="141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ht="15.75" customHeight="1">
      <c r="A42" s="152"/>
      <c r="B42" s="153"/>
      <c r="C42" s="141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ht="15.75" customHeight="1">
      <c r="A43" s="152"/>
      <c r="B43" s="153"/>
      <c r="C43" s="141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ht="15.75" customHeight="1">
      <c r="A44" s="152"/>
      <c r="B44" s="153"/>
      <c r="C44" s="141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ht="15.75" customHeight="1">
      <c r="A45" s="152"/>
      <c r="B45" s="153"/>
      <c r="C45" s="141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ht="15.75" customHeight="1">
      <c r="A46" s="152"/>
      <c r="B46" s="153"/>
      <c r="C46" s="141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ht="15.75" customHeight="1">
      <c r="A47" s="152"/>
      <c r="B47" s="153"/>
      <c r="C47" s="141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ht="15.75" customHeight="1">
      <c r="A48" s="152"/>
      <c r="B48" s="153"/>
      <c r="C48" s="141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ht="15.75" customHeight="1">
      <c r="A49" s="152"/>
      <c r="B49" s="153"/>
      <c r="C49" s="141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</row>
    <row r="50" ht="15.75" customHeight="1">
      <c r="A50" s="152"/>
      <c r="B50" s="153"/>
      <c r="C50" s="141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ht="15.75" customHeight="1">
      <c r="A51" s="152"/>
      <c r="B51" s="153"/>
      <c r="C51" s="141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ht="15.75" customHeight="1">
      <c r="A52" s="152"/>
      <c r="B52" s="153"/>
      <c r="C52" s="141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</row>
    <row r="53" ht="15.75" customHeight="1">
      <c r="A53" s="152"/>
      <c r="B53" s="153"/>
      <c r="C53" s="141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</row>
    <row r="54" ht="15.75" customHeight="1">
      <c r="A54" s="152"/>
      <c r="B54" s="153"/>
      <c r="C54" s="141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</row>
    <row r="55" ht="15.75" customHeight="1">
      <c r="A55" s="152"/>
      <c r="B55" s="153"/>
      <c r="C55" s="141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</row>
    <row r="56" ht="15.75" customHeight="1">
      <c r="A56" s="152"/>
      <c r="B56" s="153"/>
      <c r="C56" s="141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</row>
    <row r="57" ht="15.75" customHeight="1">
      <c r="A57" s="152"/>
      <c r="B57" s="153"/>
      <c r="C57" s="141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</row>
    <row r="58" ht="15.75" customHeight="1">
      <c r="A58" s="152"/>
      <c r="B58" s="153"/>
      <c r="C58" s="141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</row>
    <row r="59" ht="15.75" customHeight="1">
      <c r="A59" s="152"/>
      <c r="B59" s="153"/>
      <c r="C59" s="141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</row>
    <row r="60" ht="15.75" customHeight="1">
      <c r="A60" s="152"/>
      <c r="B60" s="153"/>
      <c r="C60" s="141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ht="15.75" customHeight="1">
      <c r="A61" s="152"/>
      <c r="B61" s="153"/>
      <c r="C61" s="141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ht="15.75" customHeight="1">
      <c r="A62" s="152"/>
      <c r="B62" s="153"/>
      <c r="C62" s="141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ht="15.75" customHeight="1">
      <c r="A63" s="152"/>
      <c r="B63" s="153"/>
      <c r="C63" s="141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</row>
    <row r="64" ht="15.75" customHeight="1">
      <c r="A64" s="152"/>
      <c r="B64" s="153"/>
      <c r="C64" s="141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</row>
    <row r="65" ht="15.75" customHeight="1">
      <c r="A65" s="152"/>
      <c r="B65" s="153"/>
      <c r="C65" s="141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ht="15.75" customHeight="1">
      <c r="A66" s="152"/>
      <c r="B66" s="153"/>
      <c r="C66" s="141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ht="15.75" customHeight="1">
      <c r="A67" s="152"/>
      <c r="B67" s="153"/>
      <c r="C67" s="141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ht="15.75" customHeight="1">
      <c r="A68" s="152"/>
      <c r="B68" s="153"/>
      <c r="C68" s="141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ht="15.75" customHeight="1">
      <c r="A69" s="152"/>
      <c r="B69" s="153"/>
      <c r="C69" s="141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ht="15.75" customHeight="1">
      <c r="A70" s="152"/>
      <c r="B70" s="153"/>
      <c r="C70" s="141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ht="15.75" customHeight="1">
      <c r="A71" s="152"/>
      <c r="B71" s="153"/>
      <c r="C71" s="141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ht="15.75" customHeight="1">
      <c r="A72" s="152"/>
      <c r="B72" s="153"/>
      <c r="C72" s="141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ht="15.75" customHeight="1">
      <c r="A73" s="152"/>
      <c r="B73" s="153"/>
      <c r="C73" s="141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ht="15.75" customHeight="1">
      <c r="A74" s="152"/>
      <c r="B74" s="153"/>
      <c r="C74" s="141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ht="15.75" customHeight="1">
      <c r="A75" s="152"/>
      <c r="B75" s="153"/>
      <c r="C75" s="141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ht="15.75" customHeight="1">
      <c r="A76" s="152"/>
      <c r="B76" s="153"/>
      <c r="C76" s="141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</row>
    <row r="77" ht="15.75" customHeight="1">
      <c r="A77" s="152"/>
      <c r="B77" s="153"/>
      <c r="C77" s="141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</row>
    <row r="78" ht="15.75" customHeight="1">
      <c r="A78" s="152"/>
      <c r="B78" s="153"/>
      <c r="C78" s="141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</row>
    <row r="79" ht="15.75" customHeight="1">
      <c r="A79" s="152"/>
      <c r="B79" s="153"/>
      <c r="C79" s="141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</row>
    <row r="80" ht="15.75" customHeight="1">
      <c r="A80" s="152"/>
      <c r="B80" s="153"/>
      <c r="C80" s="141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</row>
    <row r="81" ht="15.75" customHeight="1">
      <c r="A81" s="152"/>
      <c r="B81" s="153"/>
      <c r="C81" s="141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</row>
    <row r="82" ht="15.75" customHeight="1">
      <c r="A82" s="152"/>
      <c r="B82" s="153"/>
      <c r="C82" s="141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</row>
    <row r="83" ht="15.75" customHeight="1">
      <c r="A83" s="152"/>
      <c r="B83" s="153"/>
      <c r="C83" s="141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</row>
    <row r="84" ht="15.75" customHeight="1">
      <c r="A84" s="152"/>
      <c r="B84" s="153"/>
      <c r="C84" s="141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</row>
    <row r="85" ht="15.75" customHeight="1">
      <c r="A85" s="152"/>
      <c r="B85" s="153"/>
      <c r="C85" s="141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</row>
    <row r="86" ht="15.75" customHeight="1">
      <c r="A86" s="152"/>
      <c r="B86" s="153"/>
      <c r="C86" s="141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</row>
    <row r="87" ht="15.75" customHeight="1">
      <c r="A87" s="152"/>
      <c r="B87" s="153"/>
      <c r="C87" s="141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</row>
    <row r="88" ht="15.75" customHeight="1">
      <c r="A88" s="152"/>
      <c r="B88" s="153"/>
      <c r="C88" s="141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</row>
    <row r="89" ht="15.75" customHeight="1">
      <c r="A89" s="152"/>
      <c r="B89" s="153"/>
      <c r="C89" s="141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</row>
    <row r="90" ht="15.75" customHeight="1">
      <c r="A90" s="152"/>
      <c r="B90" s="153"/>
      <c r="C90" s="141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</row>
    <row r="91" ht="15.75" customHeight="1">
      <c r="A91" s="152"/>
      <c r="B91" s="153"/>
      <c r="C91" s="141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</row>
    <row r="92" ht="15.75" customHeight="1">
      <c r="A92" s="152"/>
      <c r="B92" s="153"/>
      <c r="C92" s="141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</row>
    <row r="93" ht="15.75" customHeight="1">
      <c r="A93" s="152"/>
      <c r="B93" s="153"/>
      <c r="C93" s="141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</row>
    <row r="94" ht="15.75" customHeight="1">
      <c r="A94" s="152"/>
      <c r="B94" s="153"/>
      <c r="C94" s="141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</row>
    <row r="95" ht="15.75" customHeight="1">
      <c r="A95" s="152"/>
      <c r="B95" s="153"/>
      <c r="C95" s="141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</row>
    <row r="96" ht="15.75" customHeight="1">
      <c r="A96" s="152"/>
      <c r="B96" s="153"/>
      <c r="C96" s="141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ht="15.75" customHeight="1">
      <c r="A97" s="152"/>
      <c r="B97" s="153"/>
      <c r="C97" s="141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</row>
    <row r="98" ht="15.75" customHeight="1">
      <c r="A98" s="152"/>
      <c r="B98" s="153"/>
      <c r="C98" s="141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ht="15.75" customHeight="1">
      <c r="A99" s="152"/>
      <c r="B99" s="153"/>
      <c r="C99" s="141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ht="15.75" customHeight="1">
      <c r="A100" s="152"/>
      <c r="B100" s="153"/>
      <c r="C100" s="141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ht="15.75" customHeight="1">
      <c r="A101" s="152"/>
      <c r="B101" s="153"/>
      <c r="C101" s="141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ht="15.75" customHeight="1">
      <c r="A102" s="152"/>
      <c r="B102" s="153"/>
      <c r="C102" s="141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ht="15.75" customHeight="1">
      <c r="A103" s="152"/>
      <c r="B103" s="153"/>
      <c r="C103" s="141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ht="15.75" customHeight="1">
      <c r="A104" s="152"/>
      <c r="B104" s="153"/>
      <c r="C104" s="141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ht="15.75" customHeight="1">
      <c r="A105" s="152"/>
      <c r="B105" s="153"/>
      <c r="C105" s="141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ht="15.75" customHeight="1">
      <c r="A106" s="152"/>
      <c r="B106" s="153"/>
      <c r="C106" s="141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ht="15.75" customHeight="1">
      <c r="A107" s="152"/>
      <c r="B107" s="153"/>
      <c r="C107" s="141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ht="15.75" customHeight="1">
      <c r="A108" s="152"/>
      <c r="B108" s="153"/>
      <c r="C108" s="141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ht="15.75" customHeight="1">
      <c r="A109" s="152"/>
      <c r="B109" s="153"/>
      <c r="C109" s="141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ht="15.75" customHeight="1">
      <c r="A110" s="152"/>
      <c r="B110" s="153"/>
      <c r="C110" s="141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ht="15.75" customHeight="1">
      <c r="A111" s="152"/>
      <c r="B111" s="153"/>
      <c r="C111" s="141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ht="15.75" customHeight="1">
      <c r="A112" s="152"/>
      <c r="B112" s="153"/>
      <c r="C112" s="141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ht="15.75" customHeight="1">
      <c r="A113" s="152"/>
      <c r="B113" s="153"/>
      <c r="C113" s="141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ht="15.75" customHeight="1">
      <c r="A114" s="152"/>
      <c r="B114" s="153"/>
      <c r="C114" s="141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ht="15.75" customHeight="1">
      <c r="A115" s="152"/>
      <c r="B115" s="153"/>
      <c r="C115" s="141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</row>
    <row r="116" ht="15.75" customHeight="1">
      <c r="A116" s="152"/>
      <c r="B116" s="153"/>
      <c r="C116" s="141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</row>
    <row r="117" ht="15.75" customHeight="1">
      <c r="A117" s="152"/>
      <c r="B117" s="153"/>
      <c r="C117" s="141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</row>
    <row r="118" ht="15.75" customHeight="1">
      <c r="A118" s="152"/>
      <c r="B118" s="153"/>
      <c r="C118" s="141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ht="15.75" customHeight="1">
      <c r="A119" s="152"/>
      <c r="B119" s="153"/>
      <c r="C119" s="141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ht="15.75" customHeight="1">
      <c r="A120" s="152"/>
      <c r="B120" s="153"/>
      <c r="C120" s="141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</row>
    <row r="121" ht="15.75" customHeight="1">
      <c r="A121" s="152"/>
      <c r="B121" s="153"/>
      <c r="C121" s="141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</row>
    <row r="122" ht="15.75" customHeight="1">
      <c r="A122" s="152"/>
      <c r="B122" s="153"/>
      <c r="C122" s="141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</row>
    <row r="123" ht="15.75" customHeight="1">
      <c r="A123" s="152"/>
      <c r="B123" s="153"/>
      <c r="C123" s="141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</row>
    <row r="124" ht="15.75" customHeight="1">
      <c r="A124" s="152"/>
      <c r="B124" s="153"/>
      <c r="C124" s="141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</row>
    <row r="125" ht="15.75" customHeight="1">
      <c r="A125" s="152"/>
      <c r="B125" s="153"/>
      <c r="C125" s="141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</row>
    <row r="126" ht="15.75" customHeight="1">
      <c r="A126" s="152"/>
      <c r="B126" s="153"/>
      <c r="C126" s="141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</row>
    <row r="127" ht="15.75" customHeight="1">
      <c r="A127" s="152"/>
      <c r="B127" s="153"/>
      <c r="C127" s="141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</row>
    <row r="128" ht="15.75" customHeight="1">
      <c r="A128" s="152"/>
      <c r="B128" s="153"/>
      <c r="C128" s="141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</row>
    <row r="129" ht="15.75" customHeight="1">
      <c r="A129" s="152"/>
      <c r="B129" s="153"/>
      <c r="C129" s="141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</row>
    <row r="130" ht="15.75" customHeight="1">
      <c r="A130" s="152"/>
      <c r="B130" s="153"/>
      <c r="C130" s="141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</row>
    <row r="131" ht="15.75" customHeight="1">
      <c r="A131" s="152"/>
      <c r="B131" s="153"/>
      <c r="C131" s="141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</row>
    <row r="132" ht="15.75" customHeight="1">
      <c r="A132" s="152"/>
      <c r="B132" s="153"/>
      <c r="C132" s="141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</row>
    <row r="133" ht="15.75" customHeight="1">
      <c r="A133" s="152"/>
      <c r="B133" s="153"/>
      <c r="C133" s="141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</row>
    <row r="134" ht="15.75" customHeight="1">
      <c r="A134" s="152"/>
      <c r="B134" s="153"/>
      <c r="C134" s="141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</row>
    <row r="135" ht="15.75" customHeight="1">
      <c r="A135" s="152"/>
      <c r="B135" s="153"/>
      <c r="C135" s="141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</row>
    <row r="136" ht="15.75" customHeight="1">
      <c r="A136" s="152"/>
      <c r="B136" s="153"/>
      <c r="C136" s="141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</row>
    <row r="137" ht="15.75" customHeight="1">
      <c r="A137" s="152"/>
      <c r="B137" s="153"/>
      <c r="C137" s="141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</row>
    <row r="138" ht="15.75" customHeight="1">
      <c r="A138" s="152"/>
      <c r="B138" s="153"/>
      <c r="C138" s="141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</row>
    <row r="139" ht="15.75" customHeight="1">
      <c r="A139" s="152"/>
      <c r="B139" s="153"/>
      <c r="C139" s="141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</row>
    <row r="140" ht="15.75" customHeight="1">
      <c r="A140" s="152"/>
      <c r="B140" s="153"/>
      <c r="C140" s="141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</row>
    <row r="141" ht="15.75" customHeight="1">
      <c r="A141" s="152"/>
      <c r="B141" s="153"/>
      <c r="C141" s="141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</row>
    <row r="142" ht="15.75" customHeight="1">
      <c r="A142" s="152"/>
      <c r="B142" s="153"/>
      <c r="C142" s="141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</row>
    <row r="143" ht="15.75" customHeight="1">
      <c r="A143" s="152"/>
      <c r="B143" s="153"/>
      <c r="C143" s="141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</row>
    <row r="144" ht="15.75" customHeight="1">
      <c r="A144" s="152"/>
      <c r="B144" s="153"/>
      <c r="C144" s="141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</row>
    <row r="145" ht="15.75" customHeight="1">
      <c r="A145" s="152"/>
      <c r="B145" s="153"/>
      <c r="C145" s="141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</row>
    <row r="146" ht="15.75" customHeight="1">
      <c r="A146" s="152"/>
      <c r="B146" s="153"/>
      <c r="C146" s="141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</row>
    <row r="147" ht="15.75" customHeight="1">
      <c r="A147" s="152"/>
      <c r="B147" s="153"/>
      <c r="C147" s="141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</row>
    <row r="148" ht="15.75" customHeight="1">
      <c r="A148" s="152"/>
      <c r="B148" s="153"/>
      <c r="C148" s="141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</row>
    <row r="149" ht="15.75" customHeight="1">
      <c r="A149" s="152"/>
      <c r="B149" s="153"/>
      <c r="C149" s="141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</row>
    <row r="150" ht="15.75" customHeight="1">
      <c r="A150" s="152"/>
      <c r="B150" s="153"/>
      <c r="C150" s="141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</row>
    <row r="151" ht="15.75" customHeight="1">
      <c r="A151" s="152"/>
      <c r="B151" s="153"/>
      <c r="C151" s="141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</row>
    <row r="152" ht="15.75" customHeight="1">
      <c r="A152" s="152"/>
      <c r="B152" s="153"/>
      <c r="C152" s="141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</row>
    <row r="153" ht="15.75" customHeight="1">
      <c r="A153" s="152"/>
      <c r="B153" s="153"/>
      <c r="C153" s="141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</row>
    <row r="154" ht="15.75" customHeight="1">
      <c r="A154" s="152"/>
      <c r="B154" s="153"/>
      <c r="C154" s="141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</row>
    <row r="155" ht="15.75" customHeight="1">
      <c r="A155" s="152"/>
      <c r="B155" s="153"/>
      <c r="C155" s="141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</row>
    <row r="156" ht="15.75" customHeight="1">
      <c r="A156" s="152"/>
      <c r="B156" s="153"/>
      <c r="C156" s="141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</row>
    <row r="157" ht="15.75" customHeight="1">
      <c r="A157" s="152"/>
      <c r="B157" s="153"/>
      <c r="C157" s="141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</row>
    <row r="158" ht="15.75" customHeight="1">
      <c r="A158" s="152"/>
      <c r="B158" s="153"/>
      <c r="C158" s="141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</row>
    <row r="159" ht="15.75" customHeight="1">
      <c r="A159" s="152"/>
      <c r="B159" s="153"/>
      <c r="C159" s="141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</row>
    <row r="160" ht="15.75" customHeight="1">
      <c r="A160" s="152"/>
      <c r="B160" s="153"/>
      <c r="C160" s="141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</row>
    <row r="161" ht="15.75" customHeight="1">
      <c r="A161" s="152"/>
      <c r="B161" s="153"/>
      <c r="C161" s="141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</row>
    <row r="162" ht="15.75" customHeight="1">
      <c r="A162" s="152"/>
      <c r="B162" s="153"/>
      <c r="C162" s="141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</row>
    <row r="163" ht="15.75" customHeight="1">
      <c r="A163" s="152"/>
      <c r="B163" s="153"/>
      <c r="C163" s="141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</row>
    <row r="164" ht="15.75" customHeight="1">
      <c r="A164" s="152"/>
      <c r="B164" s="153"/>
      <c r="C164" s="141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</row>
    <row r="165" ht="15.75" customHeight="1">
      <c r="A165" s="152"/>
      <c r="B165" s="153"/>
      <c r="C165" s="141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</row>
    <row r="166" ht="15.75" customHeight="1">
      <c r="A166" s="152"/>
      <c r="B166" s="153"/>
      <c r="C166" s="141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</row>
    <row r="167" ht="15.75" customHeight="1">
      <c r="A167" s="152"/>
      <c r="B167" s="153"/>
      <c r="C167" s="141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</row>
    <row r="168" ht="15.75" customHeight="1">
      <c r="A168" s="152"/>
      <c r="B168" s="153"/>
      <c r="C168" s="141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</row>
    <row r="169" ht="15.75" customHeight="1">
      <c r="A169" s="152"/>
      <c r="B169" s="153"/>
      <c r="C169" s="141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</row>
    <row r="170" ht="15.75" customHeight="1">
      <c r="A170" s="152"/>
      <c r="B170" s="153"/>
      <c r="C170" s="141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</row>
    <row r="171" ht="15.75" customHeight="1">
      <c r="A171" s="152"/>
      <c r="B171" s="153"/>
      <c r="C171" s="141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</row>
    <row r="172" ht="15.75" customHeight="1">
      <c r="A172" s="152"/>
      <c r="B172" s="153"/>
      <c r="C172" s="141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</row>
    <row r="173" ht="15.75" customHeight="1">
      <c r="A173" s="152"/>
      <c r="B173" s="153"/>
      <c r="C173" s="141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ht="15.75" customHeight="1">
      <c r="A174" s="152"/>
      <c r="B174" s="153"/>
      <c r="C174" s="141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</row>
    <row r="175" ht="15.75" customHeight="1">
      <c r="A175" s="152"/>
      <c r="B175" s="153"/>
      <c r="C175" s="141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</row>
    <row r="176" ht="15.75" customHeight="1">
      <c r="A176" s="152"/>
      <c r="B176" s="153"/>
      <c r="C176" s="141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</row>
    <row r="177" ht="15.75" customHeight="1">
      <c r="A177" s="152"/>
      <c r="B177" s="153"/>
      <c r="C177" s="141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</row>
    <row r="178" ht="15.75" customHeight="1">
      <c r="A178" s="152"/>
      <c r="B178" s="153"/>
      <c r="C178" s="141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</row>
    <row r="179" ht="15.75" customHeight="1">
      <c r="A179" s="152"/>
      <c r="B179" s="153"/>
      <c r="C179" s="141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</row>
    <row r="180" ht="15.75" customHeight="1">
      <c r="A180" s="152"/>
      <c r="B180" s="153"/>
      <c r="C180" s="141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</row>
    <row r="181" ht="15.75" customHeight="1">
      <c r="A181" s="152"/>
      <c r="B181" s="153"/>
      <c r="C181" s="141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</row>
    <row r="182" ht="15.75" customHeight="1">
      <c r="A182" s="152"/>
      <c r="B182" s="153"/>
      <c r="C182" s="141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</row>
    <row r="183" ht="15.75" customHeight="1">
      <c r="A183" s="152"/>
      <c r="B183" s="153"/>
      <c r="C183" s="141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</row>
    <row r="184" ht="15.75" customHeight="1">
      <c r="A184" s="152"/>
      <c r="B184" s="153"/>
      <c r="C184" s="141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</row>
    <row r="185" ht="15.75" customHeight="1">
      <c r="A185" s="152"/>
      <c r="B185" s="153"/>
      <c r="C185" s="141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</row>
    <row r="186" ht="15.75" customHeight="1">
      <c r="A186" s="152"/>
      <c r="B186" s="153"/>
      <c r="C186" s="141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</row>
    <row r="187" ht="15.75" customHeight="1">
      <c r="A187" s="152"/>
      <c r="B187" s="153"/>
      <c r="C187" s="141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</row>
    <row r="188" ht="15.75" customHeight="1">
      <c r="A188" s="152"/>
      <c r="B188" s="153"/>
      <c r="C188" s="141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</row>
    <row r="189" ht="15.75" customHeight="1">
      <c r="A189" s="152"/>
      <c r="B189" s="153"/>
      <c r="C189" s="141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</row>
    <row r="190" ht="15.75" customHeight="1">
      <c r="A190" s="152"/>
      <c r="B190" s="153"/>
      <c r="C190" s="141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</row>
    <row r="191" ht="15.75" customHeight="1">
      <c r="A191" s="152"/>
      <c r="B191" s="153"/>
      <c r="C191" s="141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</row>
    <row r="192" ht="15.75" customHeight="1">
      <c r="A192" s="152"/>
      <c r="B192" s="153"/>
      <c r="C192" s="141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</row>
    <row r="193" ht="15.75" customHeight="1">
      <c r="A193" s="152"/>
      <c r="B193" s="153"/>
      <c r="C193" s="141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</row>
    <row r="194" ht="15.75" customHeight="1">
      <c r="A194" s="152"/>
      <c r="B194" s="153"/>
      <c r="C194" s="141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</row>
    <row r="195" ht="15.75" customHeight="1">
      <c r="A195" s="152"/>
      <c r="B195" s="153"/>
      <c r="C195" s="141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</row>
    <row r="196" ht="15.75" customHeight="1">
      <c r="A196" s="152"/>
      <c r="B196" s="153"/>
      <c r="C196" s="141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</row>
    <row r="197" ht="15.75" customHeight="1">
      <c r="A197" s="152"/>
      <c r="B197" s="153"/>
      <c r="C197" s="141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</row>
    <row r="198" ht="15.75" customHeight="1">
      <c r="A198" s="152"/>
      <c r="B198" s="153"/>
      <c r="C198" s="141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</row>
    <row r="199" ht="15.75" customHeight="1">
      <c r="A199" s="152"/>
      <c r="B199" s="153"/>
      <c r="C199" s="141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</row>
    <row r="200" ht="15.75" customHeight="1">
      <c r="A200" s="152"/>
      <c r="B200" s="153"/>
      <c r="C200" s="141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</row>
    <row r="201" ht="15.75" customHeight="1">
      <c r="A201" s="152"/>
      <c r="B201" s="153"/>
      <c r="C201" s="141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</row>
    <row r="202" ht="15.75" customHeight="1">
      <c r="A202" s="152"/>
      <c r="B202" s="153"/>
      <c r="C202" s="141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</row>
    <row r="203" ht="15.75" customHeight="1">
      <c r="A203" s="152"/>
      <c r="B203" s="153"/>
      <c r="C203" s="141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</row>
    <row r="204" ht="15.75" customHeight="1">
      <c r="A204" s="152"/>
      <c r="B204" s="153"/>
      <c r="C204" s="141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</row>
    <row r="205" ht="15.75" customHeight="1">
      <c r="A205" s="152"/>
      <c r="B205" s="153"/>
      <c r="C205" s="141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</row>
    <row r="206" ht="15.75" customHeight="1">
      <c r="A206" s="152"/>
      <c r="B206" s="153"/>
      <c r="C206" s="141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</row>
    <row r="207" ht="15.75" customHeight="1">
      <c r="A207" s="152"/>
      <c r="B207" s="153"/>
      <c r="C207" s="141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</row>
    <row r="208" ht="15.75" customHeight="1">
      <c r="A208" s="152"/>
      <c r="B208" s="153"/>
      <c r="C208" s="141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</row>
    <row r="209" ht="15.75" customHeight="1">
      <c r="A209" s="152"/>
      <c r="B209" s="153"/>
      <c r="C209" s="141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</row>
    <row r="210" ht="15.75" customHeight="1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</row>
    <row r="211" ht="15.75" customHeight="1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</row>
    <row r="212" ht="15.75" customHeight="1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</row>
    <row r="213" ht="15.75" customHeight="1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</row>
    <row r="214" ht="15.75" customHeight="1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</row>
    <row r="215" ht="15.75" customHeight="1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</row>
    <row r="216" ht="15.75" customHeight="1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</row>
    <row r="217" ht="15.75" customHeight="1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</row>
    <row r="218" ht="15.75" customHeight="1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</row>
    <row r="219" ht="15.75" customHeight="1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</row>
    <row r="220" ht="15.75" customHeight="1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</row>
    <row r="221" ht="15.75" customHeight="1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</row>
    <row r="222" ht="15.75" customHeight="1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</row>
    <row r="223" ht="15.75" customHeight="1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</row>
    <row r="224" ht="15.75" customHeight="1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</row>
    <row r="225" ht="15.75" customHeight="1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</row>
    <row r="226" ht="15.75" customHeight="1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</row>
    <row r="227" ht="15.75" customHeight="1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</row>
    <row r="228" ht="15.75" customHeight="1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</row>
    <row r="229" ht="15.75" customHeight="1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</row>
    <row r="230" ht="15.75" customHeight="1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</row>
    <row r="231" ht="15.75" customHeight="1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</row>
    <row r="232" ht="15.75" customHeight="1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</row>
    <row r="233" ht="15.75" customHeight="1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</row>
    <row r="234" ht="15.75" customHeight="1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</row>
    <row r="235" ht="15.75" customHeight="1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</row>
    <row r="236" ht="15.75" customHeight="1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</row>
    <row r="237" ht="15.75" customHeight="1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</row>
    <row r="238" ht="15.75" customHeight="1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</row>
    <row r="239" ht="15.75" customHeight="1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</row>
    <row r="240" ht="15.75" customHeight="1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</row>
    <row r="241" ht="15.75" customHeight="1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</row>
    <row r="242" ht="15.75" customHeight="1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</row>
    <row r="243" ht="15.75" customHeight="1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</row>
    <row r="244" ht="15.75" customHeight="1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</row>
    <row r="245" ht="15.75" customHeight="1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</row>
    <row r="246" ht="15.75" customHeight="1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</row>
    <row r="247" ht="15.75" customHeight="1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</row>
    <row r="248" ht="15.75" customHeight="1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</row>
    <row r="249" ht="15.75" customHeight="1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</row>
    <row r="250" ht="15.75" customHeight="1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</row>
    <row r="251" ht="15.75" customHeight="1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</row>
    <row r="252" ht="15.75" customHeight="1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</row>
    <row r="253" ht="15.75" customHeight="1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</row>
    <row r="254" ht="15.75" customHeight="1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</row>
    <row r="255" ht="15.75" customHeight="1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</row>
    <row r="256" ht="15.75" customHeight="1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</row>
    <row r="257" ht="15.75" customHeight="1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</row>
    <row r="258" ht="15.75" customHeight="1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</row>
    <row r="259" ht="15.75" customHeight="1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</row>
    <row r="260" ht="15.75" customHeight="1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</row>
    <row r="261" ht="15.75" customHeight="1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</row>
    <row r="262" ht="15.75" customHeight="1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</row>
    <row r="263" ht="15.75" customHeight="1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</row>
    <row r="264" ht="15.75" customHeight="1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</row>
    <row r="265" ht="15.75" customHeight="1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</row>
    <row r="266" ht="15.75" customHeight="1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</row>
    <row r="267" ht="15.75" customHeight="1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</row>
    <row r="268" ht="15.75" customHeight="1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</row>
    <row r="269" ht="15.75" customHeight="1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</row>
    <row r="270" ht="15.75" customHeight="1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</row>
    <row r="271" ht="15.75" customHeight="1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</row>
    <row r="272" ht="15.75" customHeight="1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</row>
    <row r="273" ht="15.75" customHeight="1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</row>
    <row r="274" ht="15.75" customHeight="1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</row>
    <row r="275" ht="15.75" customHeight="1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</row>
    <row r="276" ht="15.75" customHeight="1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</row>
    <row r="277" ht="15.75" customHeight="1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</row>
    <row r="278" ht="15.75" customHeight="1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</row>
    <row r="279" ht="15.75" customHeight="1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</row>
    <row r="280" ht="15.75" customHeight="1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</row>
    <row r="281" ht="15.75" customHeight="1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</row>
    <row r="282" ht="15.75" customHeight="1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</row>
    <row r="283" ht="15.75" customHeight="1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</row>
    <row r="284" ht="15.75" customHeight="1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</row>
    <row r="285" ht="15.75" customHeight="1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</row>
    <row r="286" ht="15.75" customHeight="1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</row>
    <row r="287" ht="15.75" customHeight="1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</row>
    <row r="288" ht="15.75" customHeight="1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</row>
    <row r="289" ht="15.75" customHeight="1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</row>
    <row r="290" ht="15.75" customHeight="1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</row>
    <row r="291" ht="15.75" customHeight="1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</row>
    <row r="292" ht="15.75" customHeight="1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</row>
    <row r="293" ht="15.75" customHeight="1">
      <c r="A293" s="140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</row>
    <row r="294" ht="15.75" customHeight="1">
      <c r="A294" s="140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</row>
    <row r="295" ht="15.75" customHeight="1">
      <c r="A295" s="140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</row>
    <row r="296" ht="15.75" customHeight="1">
      <c r="A296" s="140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</row>
    <row r="297" ht="15.75" customHeight="1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</row>
    <row r="298" ht="15.75" customHeight="1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</row>
    <row r="299" ht="15.75" customHeight="1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</row>
    <row r="300" ht="15.75" customHeight="1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</row>
    <row r="301" ht="15.75" customHeight="1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</row>
    <row r="302" ht="15.75" customHeight="1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</row>
    <row r="303" ht="15.75" customHeight="1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</row>
    <row r="304" ht="15.75" customHeight="1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</row>
    <row r="305" ht="15.75" customHeight="1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</row>
    <row r="306" ht="15.75" customHeight="1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</row>
    <row r="307" ht="15.75" customHeight="1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</row>
    <row r="308" ht="15.75" customHeight="1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</row>
    <row r="309" ht="15.75" customHeight="1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</row>
    <row r="310" ht="15.75" customHeight="1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</row>
    <row r="311" ht="15.75" customHeight="1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</row>
    <row r="312" ht="15.75" customHeight="1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</row>
    <row r="313" ht="15.75" customHeight="1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</row>
    <row r="314" ht="15.75" customHeight="1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</row>
    <row r="315" ht="15.75" customHeight="1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</row>
    <row r="316" ht="15.75" customHeight="1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</row>
    <row r="317" ht="15.75" customHeight="1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</row>
    <row r="318" ht="15.75" customHeight="1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</row>
    <row r="319" ht="15.75" customHeight="1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</row>
    <row r="320" ht="15.75" customHeight="1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</row>
    <row r="321" ht="15.75" customHeight="1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</row>
    <row r="322" ht="15.75" customHeight="1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</row>
    <row r="323" ht="15.75" customHeight="1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</row>
    <row r="324" ht="15.75" customHeight="1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</row>
    <row r="325" ht="15.75" customHeight="1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</row>
    <row r="326" ht="15.75" customHeight="1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</row>
    <row r="327" ht="15.75" customHeight="1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</row>
    <row r="328" ht="15.75" customHeight="1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</row>
    <row r="329" ht="15.75" customHeight="1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</row>
    <row r="330" ht="15.75" customHeight="1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</row>
    <row r="331" ht="15.75" customHeight="1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</row>
    <row r="332" ht="15.75" customHeight="1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</row>
    <row r="333" ht="15.75" customHeight="1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</row>
    <row r="334" ht="15.75" customHeight="1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</row>
    <row r="335" ht="15.75" customHeight="1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</row>
    <row r="336" ht="15.75" customHeight="1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</row>
    <row r="337" ht="15.75" customHeight="1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</row>
    <row r="338" ht="15.75" customHeight="1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</row>
    <row r="339" ht="15.75" customHeight="1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</row>
    <row r="340" ht="15.75" customHeight="1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</row>
    <row r="341" ht="15.75" customHeight="1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</row>
    <row r="342" ht="15.75" customHeight="1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</row>
    <row r="343" ht="15.75" customHeight="1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</row>
    <row r="344" ht="15.75" customHeight="1">
      <c r="A344" s="140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</row>
    <row r="345" ht="15.75" customHeight="1">
      <c r="A345" s="140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</row>
    <row r="346" ht="15.75" customHeight="1">
      <c r="A346" s="140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</row>
    <row r="347" ht="15.75" customHeight="1">
      <c r="A347" s="140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</row>
    <row r="348" ht="15.75" customHeight="1">
      <c r="A348" s="140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</row>
    <row r="349" ht="15.75" customHeight="1">
      <c r="A349" s="140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</row>
    <row r="350" ht="15.75" customHeight="1">
      <c r="A350" s="140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</row>
    <row r="351" ht="15.75" customHeight="1">
      <c r="A351" s="140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</row>
    <row r="352" ht="15.75" customHeight="1">
      <c r="A352" s="140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</row>
    <row r="353" ht="15.75" customHeight="1">
      <c r="A353" s="140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</row>
    <row r="354" ht="15.75" customHeight="1">
      <c r="A354" s="140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</row>
    <row r="355" ht="15.75" customHeight="1">
      <c r="A355" s="140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</row>
    <row r="356" ht="15.75" customHeight="1">
      <c r="A356" s="140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</row>
    <row r="357" ht="15.75" customHeight="1">
      <c r="A357" s="140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</row>
    <row r="358" ht="15.75" customHeight="1">
      <c r="A358" s="140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</row>
    <row r="359" ht="15.75" customHeight="1">
      <c r="A359" s="140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</row>
    <row r="360" ht="15.75" customHeight="1">
      <c r="A360" s="140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</row>
    <row r="361" ht="15.75" customHeight="1">
      <c r="A361" s="140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</row>
    <row r="362" ht="15.75" customHeight="1">
      <c r="A362" s="140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</row>
    <row r="363" ht="15.75" customHeight="1">
      <c r="A363" s="140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</row>
    <row r="364" ht="15.75" customHeight="1">
      <c r="A364" s="140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</row>
    <row r="365" ht="15.75" customHeight="1">
      <c r="A365" s="140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</row>
    <row r="366" ht="15.75" customHeight="1">
      <c r="A366" s="140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</row>
    <row r="367" ht="15.75" customHeight="1">
      <c r="A367" s="140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</row>
    <row r="368" ht="15.75" customHeight="1">
      <c r="A368" s="140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</row>
    <row r="369" ht="15.75" customHeight="1">
      <c r="A369" s="140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</row>
    <row r="370" ht="15.75" customHeight="1">
      <c r="A370" s="140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</row>
    <row r="371" ht="15.75" customHeight="1">
      <c r="A371" s="140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</row>
    <row r="372" ht="15.75" customHeight="1">
      <c r="A372" s="140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</row>
    <row r="373" ht="15.75" customHeight="1">
      <c r="A373" s="140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</row>
    <row r="374" ht="15.75" customHeight="1">
      <c r="A374" s="140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</row>
    <row r="375" ht="15.75" customHeight="1">
      <c r="A375" s="140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</row>
    <row r="376" ht="15.75" customHeight="1">
      <c r="A376" s="140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</row>
    <row r="377" ht="15.75" customHeight="1">
      <c r="A377" s="140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</row>
    <row r="378" ht="15.75" customHeight="1">
      <c r="A378" s="140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</row>
    <row r="379" ht="15.75" customHeight="1">
      <c r="A379" s="140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</row>
    <row r="380" ht="15.75" customHeight="1">
      <c r="A380" s="140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</row>
    <row r="381" ht="15.75" customHeight="1">
      <c r="A381" s="140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</row>
    <row r="382" ht="15.75" customHeight="1">
      <c r="A382" s="140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</row>
    <row r="383" ht="15.75" customHeight="1">
      <c r="A383" s="140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</row>
    <row r="384" ht="15.75" customHeight="1">
      <c r="A384" s="140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</row>
    <row r="385" ht="15.75" customHeight="1">
      <c r="A385" s="140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</row>
    <row r="386" ht="15.75" customHeight="1">
      <c r="A386" s="140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</row>
    <row r="387" ht="15.75" customHeight="1">
      <c r="A387" s="140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</row>
    <row r="388" ht="15.75" customHeight="1">
      <c r="A388" s="140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</row>
    <row r="389" ht="15.75" customHeight="1">
      <c r="A389" s="140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</row>
    <row r="390" ht="15.75" customHeight="1">
      <c r="A390" s="140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</row>
    <row r="391" ht="15.75" customHeight="1">
      <c r="A391" s="140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</row>
    <row r="392" ht="15.75" customHeight="1">
      <c r="A392" s="140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</row>
    <row r="393" ht="15.75" customHeight="1">
      <c r="A393" s="140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</row>
    <row r="394" ht="15.75" customHeight="1">
      <c r="A394" s="140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</row>
    <row r="395" ht="15.75" customHeight="1">
      <c r="A395" s="140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</row>
    <row r="396" ht="15.75" customHeight="1">
      <c r="A396" s="140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</row>
    <row r="397" ht="15.75" customHeight="1">
      <c r="A397" s="140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</row>
    <row r="398" ht="15.75" customHeight="1">
      <c r="A398" s="140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</row>
    <row r="399" ht="15.75" customHeight="1">
      <c r="A399" s="140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</row>
    <row r="400" ht="15.75" customHeight="1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</row>
    <row r="401" ht="15.75" customHeight="1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</row>
    <row r="402" ht="15.75" customHeight="1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</row>
    <row r="403" ht="15.75" customHeight="1">
      <c r="A403" s="140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</row>
    <row r="404" ht="15.75" customHeight="1">
      <c r="A404" s="140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</row>
    <row r="405" ht="15.75" customHeight="1">
      <c r="A405" s="140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</row>
    <row r="406" ht="15.75" customHeight="1">
      <c r="A406" s="140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</row>
    <row r="407" ht="15.75" customHeight="1">
      <c r="A407" s="140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</row>
    <row r="408" ht="15.75" customHeight="1">
      <c r="A408" s="140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</row>
    <row r="409" ht="15.75" customHeight="1">
      <c r="A409" s="140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</row>
    <row r="410" ht="15.75" customHeight="1">
      <c r="A410" s="140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</row>
    <row r="411" ht="15.75" customHeight="1">
      <c r="A411" s="140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</row>
    <row r="412" ht="15.75" customHeight="1">
      <c r="A412" s="140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</row>
    <row r="413" ht="15.75" customHeight="1">
      <c r="A413" s="140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</row>
    <row r="414" ht="15.75" customHeight="1">
      <c r="A414" s="140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</row>
    <row r="415" ht="15.75" customHeight="1">
      <c r="A415" s="140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</row>
    <row r="416" ht="15.75" customHeight="1">
      <c r="A416" s="140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</row>
    <row r="417" ht="15.75" customHeight="1">
      <c r="A417" s="140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</row>
    <row r="418" ht="15.75" customHeight="1">
      <c r="A418" s="140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</row>
    <row r="419" ht="15.75" customHeight="1">
      <c r="A419" s="140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</row>
    <row r="420" ht="15.75" customHeight="1">
      <c r="A420" s="140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</row>
    <row r="421" ht="15.75" customHeight="1">
      <c r="A421" s="140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</row>
    <row r="422" ht="15.75" customHeight="1">
      <c r="A422" s="140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</row>
    <row r="423" ht="15.75" customHeight="1">
      <c r="A423" s="140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</row>
    <row r="424" ht="15.75" customHeight="1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</row>
    <row r="425" ht="15.75" customHeight="1">
      <c r="A425" s="140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</row>
    <row r="426" ht="15.75" customHeight="1">
      <c r="A426" s="140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</row>
    <row r="427" ht="15.75" customHeight="1">
      <c r="A427" s="140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</row>
    <row r="428" ht="15.75" customHeight="1">
      <c r="A428" s="140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</row>
    <row r="429" ht="15.75" customHeight="1">
      <c r="A429" s="140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</row>
    <row r="430" ht="15.75" customHeight="1">
      <c r="A430" s="140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</row>
    <row r="431" ht="15.75" customHeight="1">
      <c r="A431" s="140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</row>
    <row r="432" ht="15.75" customHeight="1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</row>
    <row r="433" ht="15.75" customHeight="1">
      <c r="A433" s="140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</row>
    <row r="434" ht="15.75" customHeight="1">
      <c r="A434" s="140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</row>
    <row r="435" ht="15.75" customHeight="1">
      <c r="A435" s="140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</row>
    <row r="436" ht="15.75" customHeight="1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</row>
    <row r="437" ht="15.75" customHeight="1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</row>
    <row r="438" ht="15.75" customHeight="1">
      <c r="A438" s="140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</row>
    <row r="439" ht="15.75" customHeight="1">
      <c r="A439" s="140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</row>
    <row r="440" ht="15.75" customHeight="1">
      <c r="A440" s="140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</row>
    <row r="441" ht="15.75" customHeight="1">
      <c r="A441" s="140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</row>
    <row r="442" ht="15.75" customHeight="1">
      <c r="A442" s="140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</row>
    <row r="443" ht="15.75" customHeight="1">
      <c r="A443" s="140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</row>
    <row r="444" ht="15.75" customHeight="1">
      <c r="A444" s="140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</row>
    <row r="445" ht="15.75" customHeight="1">
      <c r="A445" s="140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</row>
    <row r="446" ht="15.75" customHeight="1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</row>
    <row r="447" ht="15.75" customHeight="1">
      <c r="A447" s="140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</row>
    <row r="448" ht="15.75" customHeight="1">
      <c r="A448" s="140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</row>
    <row r="449" ht="15.75" customHeight="1">
      <c r="A449" s="140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</row>
    <row r="450" ht="15.75" customHeight="1">
      <c r="A450" s="140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</row>
    <row r="451" ht="15.75" customHeight="1">
      <c r="A451" s="140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</row>
    <row r="452" ht="15.75" customHeight="1">
      <c r="A452" s="140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</row>
    <row r="453" ht="15.75" customHeight="1">
      <c r="A453" s="140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</row>
    <row r="454" ht="15.75" customHeight="1">
      <c r="A454" s="140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</row>
    <row r="455" ht="15.75" customHeight="1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</row>
    <row r="456" ht="15.75" customHeight="1">
      <c r="A456" s="140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</row>
    <row r="457" ht="15.75" customHeight="1">
      <c r="A457" s="140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</row>
    <row r="458" ht="15.75" customHeight="1">
      <c r="A458" s="140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</row>
    <row r="459" ht="15.75" customHeight="1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</row>
    <row r="460" ht="15.75" customHeight="1">
      <c r="A460" s="140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</row>
    <row r="461" ht="15.75" customHeight="1">
      <c r="A461" s="140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</row>
    <row r="462" ht="15.75" customHeight="1">
      <c r="A462" s="140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</row>
    <row r="463" ht="15.75" customHeight="1">
      <c r="A463" s="140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</row>
    <row r="464" ht="15.75" customHeight="1">
      <c r="A464" s="140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</row>
    <row r="465" ht="15.75" customHeight="1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</row>
    <row r="466" ht="15.75" customHeight="1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</row>
    <row r="467" ht="15.75" customHeight="1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</row>
    <row r="468" ht="15.75" customHeight="1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</row>
    <row r="469" ht="15.75" customHeight="1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</row>
    <row r="470" ht="15.75" customHeight="1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</row>
    <row r="471" ht="15.75" customHeight="1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</row>
    <row r="472" ht="15.75" customHeight="1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</row>
    <row r="473" ht="15.75" customHeight="1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</row>
    <row r="474" ht="15.75" customHeight="1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</row>
    <row r="475" ht="15.75" customHeight="1">
      <c r="A475" s="140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</row>
    <row r="476" ht="15.75" customHeight="1">
      <c r="A476" s="140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</row>
    <row r="477" ht="15.75" customHeight="1">
      <c r="A477" s="140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</row>
    <row r="478" ht="15.75" customHeight="1">
      <c r="A478" s="140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</row>
    <row r="479" ht="15.75" customHeight="1">
      <c r="A479" s="140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</row>
    <row r="480" ht="15.75" customHeight="1">
      <c r="A480" s="140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</row>
    <row r="481" ht="15.75" customHeight="1">
      <c r="A481" s="140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</row>
    <row r="482" ht="15.75" customHeight="1">
      <c r="A482" s="140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</row>
    <row r="483" ht="15.75" customHeight="1">
      <c r="A483" s="140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</row>
    <row r="484" ht="15.75" customHeight="1">
      <c r="A484" s="140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</row>
    <row r="485" ht="15.75" customHeight="1">
      <c r="A485" s="140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</row>
    <row r="486" ht="15.75" customHeight="1">
      <c r="A486" s="140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</row>
    <row r="487" ht="15.75" customHeight="1">
      <c r="A487" s="140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</row>
    <row r="488" ht="15.75" customHeight="1">
      <c r="A488" s="140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</row>
    <row r="489" ht="15.75" customHeight="1">
      <c r="A489" s="140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</row>
    <row r="490" ht="15.75" customHeight="1">
      <c r="A490" s="140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</row>
    <row r="491" ht="15.75" customHeight="1">
      <c r="A491" s="140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</row>
    <row r="492" ht="15.75" customHeight="1">
      <c r="A492" s="140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</row>
    <row r="493" ht="15.75" customHeight="1">
      <c r="A493" s="140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</row>
    <row r="494" ht="15.75" customHeight="1">
      <c r="A494" s="140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</row>
    <row r="495" ht="15.75" customHeight="1">
      <c r="A495" s="140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</row>
    <row r="496" ht="15.75" customHeight="1">
      <c r="A496" s="140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</row>
    <row r="497" ht="15.75" customHeight="1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</row>
    <row r="498" ht="15.75" customHeight="1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</row>
    <row r="499" ht="15.75" customHeight="1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</row>
    <row r="500" ht="15.75" customHeight="1">
      <c r="A500" s="140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</row>
    <row r="501" ht="15.75" customHeight="1">
      <c r="A501" s="140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</row>
    <row r="502" ht="15.75" customHeight="1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</row>
    <row r="503" ht="15.75" customHeight="1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</row>
    <row r="504" ht="15.75" customHeight="1">
      <c r="A504" s="140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</row>
    <row r="505" ht="15.75" customHeight="1">
      <c r="A505" s="140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</row>
    <row r="506" ht="15.75" customHeight="1">
      <c r="A506" s="140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</row>
    <row r="507" ht="15.75" customHeight="1">
      <c r="A507" s="140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</row>
    <row r="508" ht="15.75" customHeight="1">
      <c r="A508" s="140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</row>
    <row r="509" ht="15.75" customHeight="1">
      <c r="A509" s="140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</row>
    <row r="510" ht="15.75" customHeight="1">
      <c r="A510" s="140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</row>
    <row r="511" ht="15.75" customHeight="1">
      <c r="A511" s="140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</row>
    <row r="512" ht="15.75" customHeight="1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</row>
    <row r="513" ht="15.75" customHeight="1">
      <c r="A513" s="140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</row>
    <row r="514" ht="15.75" customHeight="1">
      <c r="A514" s="140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</row>
    <row r="515" ht="15.75" customHeight="1">
      <c r="A515" s="140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</row>
    <row r="516" ht="15.75" customHeight="1">
      <c r="A516" s="140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</row>
    <row r="517" ht="15.75" customHeight="1">
      <c r="A517" s="140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</row>
    <row r="518" ht="15.75" customHeight="1">
      <c r="A518" s="140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</row>
    <row r="519" ht="15.75" customHeight="1">
      <c r="A519" s="140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</row>
    <row r="520" ht="15.75" customHeight="1">
      <c r="A520" s="140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</row>
    <row r="521" ht="15.75" customHeight="1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</row>
    <row r="522" ht="15.75" customHeight="1">
      <c r="A522" s="140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</row>
    <row r="523" ht="15.75" customHeight="1">
      <c r="A523" s="140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</row>
    <row r="524" ht="15.75" customHeight="1">
      <c r="A524" s="140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</row>
    <row r="525" ht="15.75" customHeight="1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</row>
    <row r="526" ht="15.75" customHeight="1">
      <c r="A526" s="140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</row>
    <row r="527" ht="15.75" customHeight="1">
      <c r="A527" s="140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</row>
    <row r="528" ht="15.75" customHeight="1">
      <c r="A528" s="140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</row>
    <row r="529" ht="15.75" customHeight="1">
      <c r="A529" s="140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</row>
    <row r="530" ht="15.75" customHeight="1">
      <c r="A530" s="140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</row>
    <row r="531" ht="15.75" customHeight="1">
      <c r="A531" s="140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</row>
    <row r="532" ht="15.75" customHeight="1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</row>
    <row r="533" ht="15.75" customHeight="1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</row>
    <row r="534" ht="15.75" customHeight="1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</row>
    <row r="535" ht="15.75" customHeight="1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</row>
    <row r="536" ht="15.75" customHeight="1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</row>
    <row r="537" ht="15.75" customHeight="1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</row>
    <row r="538" ht="15.75" customHeight="1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</row>
    <row r="539" ht="15.75" customHeight="1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</row>
    <row r="540" ht="15.75" customHeight="1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</row>
    <row r="541" ht="15.75" customHeight="1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</row>
    <row r="542" ht="15.75" customHeight="1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</row>
    <row r="543" ht="15.75" customHeight="1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</row>
    <row r="544" ht="15.75" customHeight="1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</row>
    <row r="545" ht="15.75" customHeight="1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</row>
    <row r="546" ht="15.75" customHeight="1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</row>
    <row r="547" ht="15.75" customHeight="1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</row>
    <row r="548" ht="15.75" customHeight="1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</row>
    <row r="549" ht="15.75" customHeight="1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</row>
    <row r="550" ht="15.75" customHeight="1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</row>
    <row r="551" ht="15.75" customHeight="1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</row>
    <row r="552" ht="15.75" customHeight="1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</row>
    <row r="553" ht="15.75" customHeight="1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</row>
    <row r="554" ht="15.75" customHeight="1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</row>
    <row r="555" ht="15.75" customHeight="1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</row>
    <row r="556" ht="15.75" customHeight="1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</row>
    <row r="557" ht="15.75" customHeight="1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</row>
    <row r="558" ht="15.75" customHeight="1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</row>
    <row r="559" ht="15.75" customHeight="1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</row>
    <row r="560" ht="15.75" customHeight="1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</row>
    <row r="561" ht="15.75" customHeight="1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</row>
    <row r="562" ht="15.75" customHeight="1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</row>
    <row r="563" ht="15.75" customHeight="1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</row>
    <row r="564" ht="15.75" customHeight="1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</row>
    <row r="565" ht="15.75" customHeight="1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</row>
    <row r="566" ht="15.75" customHeight="1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</row>
    <row r="567" ht="15.75" customHeight="1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</row>
    <row r="568" ht="15.75" customHeight="1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</row>
    <row r="569" ht="15.75" customHeight="1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</row>
    <row r="570" ht="15.75" customHeight="1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</row>
    <row r="571" ht="15.75" customHeight="1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</row>
    <row r="572" ht="15.75" customHeight="1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</row>
    <row r="573" ht="15.75" customHeight="1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</row>
    <row r="574" ht="15.75" customHeight="1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</row>
    <row r="575" ht="15.75" customHeight="1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</row>
    <row r="576" ht="15.75" customHeight="1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</row>
    <row r="577" ht="15.75" customHeight="1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</row>
    <row r="578" ht="15.75" customHeight="1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</row>
    <row r="579" ht="15.75" customHeight="1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</row>
    <row r="580" ht="15.75" customHeight="1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</row>
    <row r="581" ht="15.75" customHeight="1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</row>
    <row r="582" ht="15.75" customHeight="1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</row>
    <row r="583" ht="15.75" customHeight="1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</row>
    <row r="584" ht="15.75" customHeight="1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</row>
    <row r="585" ht="15.75" customHeight="1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</row>
    <row r="586" ht="15.75" customHeight="1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</row>
    <row r="587" ht="15.75" customHeight="1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</row>
    <row r="588" ht="15.75" customHeight="1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</row>
    <row r="589" ht="15.75" customHeight="1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</row>
    <row r="590" ht="15.75" customHeight="1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</row>
    <row r="591" ht="15.75" customHeight="1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</row>
    <row r="592" ht="15.75" customHeight="1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</row>
    <row r="593" ht="15.75" customHeight="1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</row>
    <row r="594" ht="15.75" customHeight="1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</row>
    <row r="595" ht="15.75" customHeight="1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</row>
    <row r="596" ht="15.75" customHeight="1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</row>
    <row r="597" ht="15.75" customHeight="1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</row>
    <row r="598" ht="15.75" customHeight="1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</row>
    <row r="599" ht="15.75" customHeight="1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</row>
    <row r="600" ht="15.75" customHeight="1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</row>
    <row r="601" ht="15.75" customHeight="1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</row>
    <row r="602" ht="15.75" customHeight="1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</row>
    <row r="603" ht="15.75" customHeight="1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</row>
    <row r="604" ht="15.75" customHeight="1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</row>
    <row r="605" ht="15.75" customHeight="1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</row>
    <row r="606" ht="15.75" customHeight="1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</row>
    <row r="607" ht="15.75" customHeight="1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</row>
    <row r="608" ht="15.75" customHeight="1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</row>
    <row r="609" ht="15.75" customHeight="1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</row>
    <row r="610" ht="15.75" customHeight="1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</row>
    <row r="611" ht="15.75" customHeight="1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</row>
    <row r="612" ht="15.75" customHeight="1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</row>
    <row r="613" ht="15.75" customHeight="1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</row>
    <row r="614" ht="15.75" customHeight="1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</row>
    <row r="615" ht="15.75" customHeight="1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</row>
    <row r="616" ht="15.75" customHeight="1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</row>
    <row r="617" ht="15.75" customHeight="1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</row>
    <row r="618" ht="15.75" customHeight="1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</row>
    <row r="619" ht="15.75" customHeight="1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</row>
    <row r="620" ht="15.75" customHeight="1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</row>
    <row r="621" ht="15.75" customHeight="1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</row>
    <row r="622" ht="15.75" customHeight="1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</row>
    <row r="623" ht="15.75" customHeight="1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</row>
    <row r="624" ht="15.75" customHeight="1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</row>
    <row r="625" ht="15.75" customHeight="1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</row>
    <row r="626" ht="15.75" customHeight="1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</row>
    <row r="627" ht="15.75" customHeight="1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</row>
    <row r="628" ht="15.75" customHeight="1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</row>
    <row r="629" ht="15.75" customHeight="1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</row>
    <row r="630" ht="15.75" customHeight="1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</row>
    <row r="631" ht="15.75" customHeight="1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</row>
    <row r="632" ht="15.75" customHeight="1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</row>
    <row r="633" ht="15.75" customHeight="1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</row>
    <row r="634" ht="15.75" customHeight="1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</row>
    <row r="635" ht="15.75" customHeight="1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</row>
    <row r="636" ht="15.75" customHeight="1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</row>
    <row r="637" ht="15.75" customHeight="1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</row>
    <row r="638" ht="15.75" customHeight="1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</row>
    <row r="639" ht="15.75" customHeight="1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</row>
    <row r="640" ht="15.75" customHeight="1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</row>
    <row r="641" ht="15.75" customHeight="1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</row>
    <row r="642" ht="15.75" customHeight="1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</row>
    <row r="643" ht="15.75" customHeight="1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</row>
    <row r="644" ht="15.75" customHeight="1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</row>
    <row r="645" ht="15.75" customHeight="1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</row>
    <row r="646" ht="15.75" customHeight="1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</row>
    <row r="647" ht="15.75" customHeight="1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</row>
    <row r="648" ht="15.75" customHeight="1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</row>
    <row r="649" ht="15.75" customHeight="1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</row>
    <row r="650" ht="15.75" customHeight="1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</row>
    <row r="651" ht="15.75" customHeight="1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</row>
    <row r="652" ht="15.75" customHeight="1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</row>
    <row r="653" ht="15.75" customHeight="1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</row>
    <row r="654" ht="15.75" customHeight="1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</row>
    <row r="655" ht="15.75" customHeight="1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</row>
    <row r="656" ht="15.75" customHeight="1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</row>
    <row r="657" ht="15.75" customHeight="1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</row>
    <row r="658" ht="15.75" customHeight="1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</row>
    <row r="659" ht="15.75" customHeight="1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</row>
    <row r="660" ht="15.75" customHeight="1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</row>
    <row r="661" ht="15.75" customHeight="1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</row>
    <row r="662" ht="15.75" customHeight="1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</row>
    <row r="663" ht="15.75" customHeight="1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</row>
    <row r="664" ht="15.75" customHeight="1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</row>
    <row r="665" ht="15.75" customHeight="1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</row>
    <row r="666" ht="15.75" customHeight="1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</row>
    <row r="667" ht="15.75" customHeight="1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</row>
    <row r="668" ht="15.75" customHeight="1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</row>
    <row r="669" ht="15.75" customHeight="1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</row>
    <row r="670" ht="15.75" customHeight="1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</row>
    <row r="671" ht="15.75" customHeight="1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</row>
    <row r="672" ht="15.75" customHeight="1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</row>
    <row r="673" ht="15.75" customHeight="1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</row>
    <row r="674" ht="15.75" customHeight="1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</row>
    <row r="675" ht="15.75" customHeight="1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</row>
    <row r="676" ht="15.75" customHeight="1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</row>
    <row r="677" ht="15.75" customHeight="1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</row>
    <row r="678" ht="15.75" customHeight="1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</row>
    <row r="679" ht="15.75" customHeight="1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</row>
    <row r="680" ht="15.75" customHeight="1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</row>
    <row r="681" ht="15.75" customHeight="1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</row>
    <row r="682" ht="15.75" customHeight="1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</row>
    <row r="683" ht="15.75" customHeight="1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</row>
    <row r="684" ht="15.75" customHeight="1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</row>
    <row r="685" ht="15.75" customHeight="1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</row>
    <row r="686" ht="15.75" customHeight="1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</row>
    <row r="687" ht="15.75" customHeight="1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</row>
    <row r="688" ht="15.75" customHeight="1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</row>
    <row r="689" ht="15.75" customHeight="1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</row>
    <row r="690" ht="15.75" customHeight="1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</row>
    <row r="691" ht="15.75" customHeight="1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</row>
    <row r="692" ht="15.75" customHeight="1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</row>
    <row r="693" ht="15.75" customHeight="1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</row>
    <row r="694" ht="15.75" customHeight="1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</row>
    <row r="695" ht="15.75" customHeight="1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</row>
    <row r="696" ht="15.75" customHeight="1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</row>
    <row r="697" ht="15.75" customHeight="1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</row>
    <row r="698" ht="15.75" customHeight="1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</row>
    <row r="699" ht="15.75" customHeight="1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</row>
    <row r="700" ht="15.75" customHeight="1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</row>
    <row r="701" ht="15.75" customHeight="1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</row>
    <row r="702" ht="15.75" customHeight="1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</row>
    <row r="703" ht="15.75" customHeight="1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</row>
    <row r="704" ht="15.75" customHeight="1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</row>
    <row r="705" ht="15.75" customHeight="1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</row>
    <row r="706" ht="15.75" customHeight="1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</row>
    <row r="707" ht="15.75" customHeight="1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</row>
    <row r="708" ht="15.75" customHeight="1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</row>
    <row r="709" ht="15.75" customHeight="1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</row>
    <row r="710" ht="15.75" customHeight="1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</row>
    <row r="711" ht="15.75" customHeight="1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</row>
    <row r="712" ht="15.75" customHeight="1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</row>
    <row r="713" ht="15.75" customHeight="1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</row>
    <row r="714" ht="15.75" customHeight="1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</row>
    <row r="715" ht="15.75" customHeight="1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</row>
    <row r="716" ht="15.75" customHeight="1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</row>
    <row r="717" ht="15.75" customHeight="1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</row>
    <row r="718" ht="15.75" customHeight="1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</row>
    <row r="719" ht="15.75" customHeight="1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</row>
    <row r="720" ht="15.75" customHeight="1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</row>
    <row r="721" ht="15.75" customHeight="1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</row>
    <row r="722" ht="15.75" customHeight="1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</row>
    <row r="723" ht="15.75" customHeight="1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</row>
    <row r="724" ht="15.75" customHeight="1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</row>
    <row r="725" ht="15.75" customHeight="1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</row>
    <row r="726" ht="15.75" customHeight="1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</row>
    <row r="727" ht="15.75" customHeight="1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</row>
    <row r="728" ht="15.75" customHeight="1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</row>
    <row r="729" ht="15.75" customHeight="1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</row>
    <row r="730" ht="15.75" customHeight="1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</row>
    <row r="731" ht="15.75" customHeight="1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</row>
    <row r="732" ht="15.75" customHeight="1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</row>
    <row r="733" ht="15.75" customHeight="1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</row>
    <row r="734" ht="15.75" customHeight="1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</row>
    <row r="735" ht="15.75" customHeight="1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</row>
    <row r="736" ht="15.75" customHeight="1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</row>
    <row r="737" ht="15.75" customHeight="1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</row>
    <row r="738" ht="15.75" customHeight="1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</row>
    <row r="739" ht="15.75" customHeight="1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</row>
    <row r="740" ht="15.75" customHeight="1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</row>
    <row r="741" ht="15.75" customHeight="1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</row>
    <row r="742" ht="15.75" customHeight="1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</row>
    <row r="743" ht="15.75" customHeight="1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</row>
    <row r="744" ht="15.75" customHeight="1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</row>
    <row r="745" ht="15.75" customHeight="1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</row>
    <row r="746" ht="15.75" customHeight="1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</row>
    <row r="747" ht="15.75" customHeight="1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</row>
    <row r="748" ht="15.75" customHeight="1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</row>
    <row r="749" ht="15.75" customHeight="1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</row>
    <row r="750" ht="15.75" customHeight="1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</row>
    <row r="751" ht="15.75" customHeight="1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</row>
    <row r="752" ht="15.75" customHeight="1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</row>
    <row r="753" ht="15.75" customHeight="1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</row>
    <row r="754" ht="15.75" customHeight="1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</row>
    <row r="755" ht="15.75" customHeight="1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</row>
    <row r="756" ht="15.75" customHeight="1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</row>
    <row r="757" ht="15.75" customHeight="1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</row>
    <row r="758" ht="15.75" customHeight="1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</row>
    <row r="759" ht="15.75" customHeight="1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</row>
    <row r="760" ht="15.75" customHeight="1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</row>
    <row r="761" ht="15.75" customHeight="1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</row>
    <row r="762" ht="15.75" customHeight="1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</row>
    <row r="763" ht="15.75" customHeight="1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</row>
    <row r="764" ht="15.75" customHeight="1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</row>
    <row r="765" ht="15.75" customHeight="1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</row>
    <row r="766" ht="15.75" customHeight="1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</row>
    <row r="767" ht="15.75" customHeight="1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</row>
    <row r="768" ht="15.75" customHeight="1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</row>
    <row r="769" ht="15.75" customHeight="1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</row>
    <row r="770" ht="15.75" customHeight="1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</row>
    <row r="771" ht="15.75" customHeight="1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</row>
    <row r="772" ht="15.75" customHeight="1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</row>
    <row r="773" ht="15.75" customHeight="1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</row>
    <row r="774" ht="15.75" customHeight="1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</row>
    <row r="775" ht="15.75" customHeight="1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</row>
    <row r="776" ht="15.75" customHeight="1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</row>
    <row r="777" ht="15.75" customHeight="1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</row>
    <row r="778" ht="15.75" customHeight="1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</row>
    <row r="779" ht="15.75" customHeight="1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</row>
    <row r="780" ht="15.75" customHeight="1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</row>
    <row r="781" ht="15.75" customHeight="1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</row>
    <row r="782" ht="15.75" customHeight="1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</row>
    <row r="783" ht="15.75" customHeight="1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</row>
    <row r="784" ht="15.75" customHeight="1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</row>
    <row r="785" ht="15.75" customHeight="1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</row>
    <row r="786" ht="15.75" customHeight="1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</row>
    <row r="787" ht="15.75" customHeight="1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</row>
    <row r="788" ht="15.75" customHeight="1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</row>
    <row r="789" ht="15.75" customHeight="1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</row>
    <row r="790" ht="15.75" customHeight="1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</row>
    <row r="791" ht="15.75" customHeight="1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</row>
    <row r="792" ht="15.75" customHeight="1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</row>
    <row r="793" ht="15.75" customHeight="1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</row>
    <row r="794" ht="15.75" customHeight="1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</row>
    <row r="795" ht="15.75" customHeight="1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</row>
    <row r="796" ht="15.75" customHeight="1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</row>
    <row r="797" ht="15.75" customHeight="1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</row>
    <row r="798" ht="15.75" customHeight="1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</row>
    <row r="799" ht="15.75" customHeight="1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</row>
    <row r="800" ht="15.75" customHeight="1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</row>
    <row r="801" ht="15.75" customHeight="1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</row>
    <row r="802" ht="15.75" customHeight="1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</row>
    <row r="803" ht="15.75" customHeight="1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</row>
    <row r="804" ht="15.75" customHeight="1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</row>
    <row r="805" ht="15.75" customHeight="1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</row>
    <row r="806" ht="15.75" customHeight="1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</row>
    <row r="807" ht="15.75" customHeight="1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</row>
    <row r="808" ht="15.75" customHeight="1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</row>
    <row r="809" ht="15.75" customHeight="1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</row>
    <row r="810" ht="15.75" customHeight="1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</row>
    <row r="811" ht="15.75" customHeight="1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</row>
    <row r="812" ht="15.75" customHeight="1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</row>
    <row r="813" ht="15.75" customHeight="1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</row>
    <row r="814" ht="15.75" customHeight="1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</row>
    <row r="815" ht="15.75" customHeight="1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</row>
    <row r="816" ht="15.75" customHeight="1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</row>
    <row r="817" ht="15.75" customHeight="1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</row>
    <row r="818" ht="15.75" customHeight="1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</row>
    <row r="819" ht="15.75" customHeight="1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</row>
    <row r="820" ht="15.75" customHeight="1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</row>
    <row r="821" ht="15.75" customHeight="1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</row>
    <row r="822" ht="15.75" customHeight="1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</row>
    <row r="823" ht="15.75" customHeight="1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</row>
    <row r="824" ht="15.75" customHeight="1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</row>
    <row r="825" ht="15.75" customHeight="1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</row>
    <row r="826" ht="15.75" customHeight="1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</row>
    <row r="827" ht="15.75" customHeight="1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</row>
    <row r="828" ht="15.75" customHeight="1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</row>
    <row r="829" ht="15.75" customHeight="1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</row>
    <row r="830" ht="15.75" customHeight="1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</row>
    <row r="831" ht="15.75" customHeight="1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</row>
    <row r="832" ht="15.75" customHeight="1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</row>
    <row r="833" ht="15.75" customHeight="1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</row>
    <row r="834" ht="15.75" customHeight="1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</row>
    <row r="835" ht="15.75" customHeight="1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</row>
    <row r="836" ht="15.75" customHeight="1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</row>
    <row r="837" ht="15.75" customHeight="1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</row>
    <row r="838" ht="15.75" customHeight="1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</row>
    <row r="839" ht="15.75" customHeight="1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</row>
    <row r="840" ht="15.75" customHeight="1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</row>
    <row r="841" ht="15.75" customHeight="1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</row>
    <row r="842" ht="15.75" customHeight="1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</row>
    <row r="843" ht="15.75" customHeight="1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</row>
    <row r="844" ht="15.75" customHeight="1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</row>
    <row r="845" ht="15.75" customHeight="1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</row>
    <row r="846" ht="15.75" customHeight="1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</row>
    <row r="847" ht="15.75" customHeight="1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</row>
    <row r="848" ht="15.75" customHeight="1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</row>
    <row r="849" ht="15.75" customHeight="1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</row>
    <row r="850" ht="15.75" customHeight="1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</row>
    <row r="851" ht="15.75" customHeight="1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</row>
    <row r="852" ht="15.75" customHeight="1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</row>
    <row r="853" ht="15.75" customHeight="1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</row>
    <row r="854" ht="15.75" customHeight="1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</row>
    <row r="855" ht="15.75" customHeight="1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</row>
    <row r="856" ht="15.75" customHeight="1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</row>
    <row r="857" ht="15.75" customHeight="1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</row>
    <row r="858" ht="15.75" customHeight="1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</row>
    <row r="859" ht="15.75" customHeight="1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</row>
    <row r="860" ht="15.75" customHeight="1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</row>
    <row r="861" ht="15.75" customHeight="1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</row>
    <row r="862" ht="15.75" customHeight="1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</row>
    <row r="863" ht="15.75" customHeight="1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</row>
    <row r="864" ht="15.75" customHeight="1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</row>
    <row r="865" ht="15.75" customHeight="1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</row>
    <row r="866" ht="15.75" customHeight="1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</row>
    <row r="867" ht="15.75" customHeight="1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</row>
    <row r="868" ht="15.75" customHeight="1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</row>
    <row r="869" ht="15.75" customHeight="1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</row>
    <row r="870" ht="15.75" customHeight="1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</row>
    <row r="871" ht="15.75" customHeight="1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</row>
    <row r="872" ht="15.75" customHeight="1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</row>
    <row r="873" ht="15.75" customHeight="1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</row>
    <row r="874" ht="15.75" customHeight="1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</row>
    <row r="875" ht="15.75" customHeight="1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</row>
    <row r="876" ht="15.75" customHeight="1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</row>
    <row r="877" ht="15.75" customHeight="1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</row>
    <row r="878" ht="15.75" customHeight="1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</row>
    <row r="879" ht="15.75" customHeight="1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</row>
    <row r="880" ht="15.75" customHeight="1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</row>
    <row r="881" ht="15.75" customHeight="1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</row>
    <row r="882" ht="15.75" customHeight="1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</row>
    <row r="883" ht="15.75" customHeight="1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</row>
    <row r="884" ht="15.75" customHeight="1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</row>
    <row r="885" ht="15.75" customHeight="1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</row>
    <row r="886" ht="15.75" customHeight="1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</row>
    <row r="887" ht="15.75" customHeight="1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</row>
    <row r="888" ht="15.75" customHeight="1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</row>
    <row r="889" ht="15.75" customHeight="1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</row>
    <row r="890" ht="15.75" customHeight="1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</row>
    <row r="891" ht="15.75" customHeight="1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</row>
    <row r="892" ht="15.75" customHeight="1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</row>
    <row r="893" ht="15.75" customHeight="1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</row>
    <row r="894" ht="15.75" customHeight="1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</row>
    <row r="895" ht="15.75" customHeight="1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</row>
    <row r="896" ht="15.75" customHeight="1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</row>
    <row r="897" ht="15.75" customHeight="1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</row>
    <row r="898" ht="15.75" customHeight="1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</row>
    <row r="899" ht="15.75" customHeight="1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</row>
    <row r="900" ht="15.75" customHeight="1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</row>
    <row r="901" ht="15.75" customHeight="1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</row>
    <row r="902" ht="15.75" customHeight="1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</row>
    <row r="903" ht="15.75" customHeight="1">
      <c r="A903" s="140"/>
      <c r="B903" s="140"/>
      <c r="C903" s="140"/>
      <c r="D903" s="140"/>
      <c r="E903" s="140"/>
      <c r="F903" s="140"/>
      <c r="G903" s="140"/>
      <c r="H903" s="140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</row>
    <row r="904" ht="15.75" customHeight="1">
      <c r="A904" s="140"/>
      <c r="B904" s="140"/>
      <c r="C904" s="140"/>
      <c r="D904" s="140"/>
      <c r="E904" s="140"/>
      <c r="F904" s="140"/>
      <c r="G904" s="140"/>
      <c r="H904" s="140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</row>
    <row r="905" ht="15.75" customHeight="1">
      <c r="A905" s="140"/>
      <c r="B905" s="140"/>
      <c r="C905" s="140"/>
      <c r="D905" s="140"/>
      <c r="E905" s="140"/>
      <c r="F905" s="140"/>
      <c r="G905" s="140"/>
      <c r="H905" s="140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</row>
    <row r="906" ht="15.75" customHeight="1">
      <c r="A906" s="140"/>
      <c r="B906" s="140"/>
      <c r="C906" s="140"/>
      <c r="D906" s="140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</row>
    <row r="907" ht="15.75" customHeight="1">
      <c r="A907" s="140"/>
      <c r="B907" s="140"/>
      <c r="C907" s="140"/>
      <c r="D907" s="140"/>
      <c r="E907" s="140"/>
      <c r="F907" s="140"/>
      <c r="G907" s="140"/>
      <c r="H907" s="140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</row>
    <row r="908" ht="15.75" customHeight="1">
      <c r="A908" s="140"/>
      <c r="B908" s="140"/>
      <c r="C908" s="140"/>
      <c r="D908" s="140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</row>
    <row r="909" ht="15.75" customHeight="1">
      <c r="A909" s="140"/>
      <c r="B909" s="140"/>
      <c r="C909" s="140"/>
      <c r="D909" s="140"/>
      <c r="E909" s="140"/>
      <c r="F909" s="140"/>
      <c r="G909" s="140"/>
      <c r="H909" s="140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</row>
    <row r="910" ht="15.75" customHeight="1">
      <c r="A910" s="140"/>
      <c r="B910" s="140"/>
      <c r="C910" s="140"/>
      <c r="D910" s="140"/>
      <c r="E910" s="140"/>
      <c r="F910" s="140"/>
      <c r="G910" s="140"/>
      <c r="H910" s="140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</row>
    <row r="911" ht="15.75" customHeight="1">
      <c r="A911" s="140"/>
      <c r="B911" s="140"/>
      <c r="C911" s="140"/>
      <c r="D911" s="140"/>
      <c r="E911" s="140"/>
      <c r="F911" s="140"/>
      <c r="G911" s="140"/>
      <c r="H911" s="140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</row>
    <row r="912" ht="15.75" customHeight="1">
      <c r="A912" s="140"/>
      <c r="B912" s="140"/>
      <c r="C912" s="140"/>
      <c r="D912" s="140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</row>
    <row r="913" ht="15.75" customHeight="1">
      <c r="A913" s="140"/>
      <c r="B913" s="140"/>
      <c r="C913" s="140"/>
      <c r="D913" s="140"/>
      <c r="E913" s="140"/>
      <c r="F913" s="140"/>
      <c r="G913" s="140"/>
      <c r="H913" s="140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</row>
    <row r="914" ht="15.75" customHeight="1">
      <c r="A914" s="140"/>
      <c r="B914" s="140"/>
      <c r="C914" s="140"/>
      <c r="D914" s="140"/>
      <c r="E914" s="140"/>
      <c r="F914" s="140"/>
      <c r="G914" s="140"/>
      <c r="H914" s="140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</row>
    <row r="915" ht="15.75" customHeight="1">
      <c r="A915" s="140"/>
      <c r="B915" s="140"/>
      <c r="C915" s="140"/>
      <c r="D915" s="140"/>
      <c r="E915" s="140"/>
      <c r="F915" s="140"/>
      <c r="G915" s="140"/>
      <c r="H915" s="140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</row>
    <row r="916" ht="15.75" customHeight="1">
      <c r="A916" s="140"/>
      <c r="B916" s="140"/>
      <c r="C916" s="140"/>
      <c r="D916" s="140"/>
      <c r="E916" s="140"/>
      <c r="F916" s="140"/>
      <c r="G916" s="140"/>
      <c r="H916" s="140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</row>
    <row r="917" ht="15.75" customHeight="1">
      <c r="A917" s="140"/>
      <c r="B917" s="140"/>
      <c r="C917" s="140"/>
      <c r="D917" s="140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</row>
    <row r="918" ht="15.75" customHeight="1">
      <c r="A918" s="140"/>
      <c r="B918" s="140"/>
      <c r="C918" s="140"/>
      <c r="D918" s="140"/>
      <c r="E918" s="140"/>
      <c r="F918" s="140"/>
      <c r="G918" s="140"/>
      <c r="H918" s="140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</row>
    <row r="919" ht="15.75" customHeight="1">
      <c r="A919" s="140"/>
      <c r="B919" s="140"/>
      <c r="C919" s="140"/>
      <c r="D919" s="140"/>
      <c r="E919" s="140"/>
      <c r="F919" s="140"/>
      <c r="G919" s="140"/>
      <c r="H919" s="140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</row>
    <row r="920" ht="15.75" customHeight="1">
      <c r="A920" s="140"/>
      <c r="B920" s="140"/>
      <c r="C920" s="140"/>
      <c r="D920" s="140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</row>
    <row r="921" ht="15.75" customHeight="1">
      <c r="A921" s="140"/>
      <c r="B921" s="140"/>
      <c r="C921" s="140"/>
      <c r="D921" s="140"/>
      <c r="E921" s="140"/>
      <c r="F921" s="140"/>
      <c r="G921" s="140"/>
      <c r="H921" s="140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</row>
    <row r="922" ht="15.75" customHeight="1">
      <c r="A922" s="140"/>
      <c r="B922" s="140"/>
      <c r="C922" s="140"/>
      <c r="D922" s="140"/>
      <c r="E922" s="140"/>
      <c r="F922" s="140"/>
      <c r="G922" s="140"/>
      <c r="H922" s="140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</row>
    <row r="923" ht="15.75" customHeight="1">
      <c r="A923" s="140"/>
      <c r="B923" s="140"/>
      <c r="C923" s="140"/>
      <c r="D923" s="140"/>
      <c r="E923" s="140"/>
      <c r="F923" s="140"/>
      <c r="G923" s="140"/>
      <c r="H923" s="140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</row>
    <row r="924" ht="15.75" customHeight="1">
      <c r="A924" s="140"/>
      <c r="B924" s="140"/>
      <c r="C924" s="140"/>
      <c r="D924" s="140"/>
      <c r="E924" s="140"/>
      <c r="F924" s="140"/>
      <c r="G924" s="140"/>
      <c r="H924" s="140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</row>
    <row r="925" ht="15.75" customHeight="1">
      <c r="A925" s="140"/>
      <c r="B925" s="140"/>
      <c r="C925" s="140"/>
      <c r="D925" s="140"/>
      <c r="E925" s="140"/>
      <c r="F925" s="140"/>
      <c r="G925" s="140"/>
      <c r="H925" s="140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</row>
    <row r="926" ht="15.75" customHeight="1">
      <c r="A926" s="140"/>
      <c r="B926" s="140"/>
      <c r="C926" s="140"/>
      <c r="D926" s="140"/>
      <c r="E926" s="140"/>
      <c r="F926" s="140"/>
      <c r="G926" s="140"/>
      <c r="H926" s="140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</row>
    <row r="927" ht="15.75" customHeight="1">
      <c r="A927" s="140"/>
      <c r="B927" s="140"/>
      <c r="C927" s="140"/>
      <c r="D927" s="140"/>
      <c r="E927" s="140"/>
      <c r="F927" s="140"/>
      <c r="G927" s="140"/>
      <c r="H927" s="140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</row>
    <row r="928" ht="15.75" customHeight="1">
      <c r="A928" s="140"/>
      <c r="B928" s="140"/>
      <c r="C928" s="140"/>
      <c r="D928" s="140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</row>
    <row r="929" ht="15.75" customHeight="1">
      <c r="A929" s="140"/>
      <c r="B929" s="140"/>
      <c r="C929" s="140"/>
      <c r="D929" s="140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</row>
    <row r="930" ht="15.75" customHeight="1">
      <c r="A930" s="140"/>
      <c r="B930" s="140"/>
      <c r="C930" s="140"/>
      <c r="D930" s="140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</row>
    <row r="931" ht="15.75" customHeight="1">
      <c r="A931" s="140"/>
      <c r="B931" s="140"/>
      <c r="C931" s="140"/>
      <c r="D931" s="140"/>
      <c r="E931" s="140"/>
      <c r="F931" s="140"/>
      <c r="G931" s="140"/>
      <c r="H931" s="140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</row>
    <row r="932" ht="15.75" customHeight="1">
      <c r="A932" s="140"/>
      <c r="B932" s="140"/>
      <c r="C932" s="140"/>
      <c r="D932" s="140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</row>
    <row r="933" ht="15.75" customHeight="1">
      <c r="A933" s="140"/>
      <c r="B933" s="140"/>
      <c r="C933" s="140"/>
      <c r="D933" s="140"/>
      <c r="E933" s="140"/>
      <c r="F933" s="140"/>
      <c r="G933" s="140"/>
      <c r="H933" s="140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</row>
    <row r="934" ht="15.75" customHeight="1">
      <c r="A934" s="140"/>
      <c r="B934" s="140"/>
      <c r="C934" s="140"/>
      <c r="D934" s="140"/>
      <c r="E934" s="140"/>
      <c r="F934" s="140"/>
      <c r="G934" s="140"/>
      <c r="H934" s="140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</row>
    <row r="935" ht="15.75" customHeight="1">
      <c r="A935" s="140"/>
      <c r="B935" s="140"/>
      <c r="C935" s="140"/>
      <c r="D935" s="140"/>
      <c r="E935" s="140"/>
      <c r="F935" s="140"/>
      <c r="G935" s="140"/>
      <c r="H935" s="140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</row>
    <row r="936" ht="15.75" customHeight="1">
      <c r="A936" s="140"/>
      <c r="B936" s="140"/>
      <c r="C936" s="140"/>
      <c r="D936" s="140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</row>
    <row r="937" ht="15.75" customHeight="1">
      <c r="A937" s="140"/>
      <c r="B937" s="140"/>
      <c r="C937" s="140"/>
      <c r="D937" s="140"/>
      <c r="E937" s="140"/>
      <c r="F937" s="140"/>
      <c r="G937" s="140"/>
      <c r="H937" s="140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</row>
    <row r="938" ht="15.75" customHeight="1">
      <c r="A938" s="140"/>
      <c r="B938" s="140"/>
      <c r="C938" s="140"/>
      <c r="D938" s="140"/>
      <c r="E938" s="140"/>
      <c r="F938" s="140"/>
      <c r="G938" s="140"/>
      <c r="H938" s="140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</row>
    <row r="939" ht="15.75" customHeight="1">
      <c r="A939" s="140"/>
      <c r="B939" s="140"/>
      <c r="C939" s="140"/>
      <c r="D939" s="140"/>
      <c r="E939" s="140"/>
      <c r="F939" s="140"/>
      <c r="G939" s="140"/>
      <c r="H939" s="140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</row>
    <row r="940" ht="15.75" customHeight="1">
      <c r="A940" s="140"/>
      <c r="B940" s="140"/>
      <c r="C940" s="140"/>
      <c r="D940" s="140"/>
      <c r="E940" s="140"/>
      <c r="F940" s="140"/>
      <c r="G940" s="140"/>
      <c r="H940" s="140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</row>
    <row r="941" ht="15.75" customHeight="1">
      <c r="A941" s="140"/>
      <c r="B941" s="140"/>
      <c r="C941" s="140"/>
      <c r="D941" s="140"/>
      <c r="E941" s="140"/>
      <c r="F941" s="140"/>
      <c r="G941" s="140"/>
      <c r="H941" s="140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</row>
    <row r="942" ht="15.75" customHeight="1">
      <c r="A942" s="140"/>
      <c r="B942" s="140"/>
      <c r="C942" s="140"/>
      <c r="D942" s="140"/>
      <c r="E942" s="140"/>
      <c r="F942" s="140"/>
      <c r="G942" s="140"/>
      <c r="H942" s="140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</row>
    <row r="943" ht="15.75" customHeight="1">
      <c r="A943" s="140"/>
      <c r="B943" s="140"/>
      <c r="C943" s="140"/>
      <c r="D943" s="140"/>
      <c r="E943" s="140"/>
      <c r="F943" s="140"/>
      <c r="G943" s="140"/>
      <c r="H943" s="140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</row>
    <row r="944" ht="15.75" customHeight="1">
      <c r="A944" s="140"/>
      <c r="B944" s="140"/>
      <c r="C944" s="140"/>
      <c r="D944" s="140"/>
      <c r="E944" s="140"/>
      <c r="F944" s="140"/>
      <c r="G944" s="140"/>
      <c r="H944" s="140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</row>
    <row r="945" ht="15.75" customHeight="1">
      <c r="A945" s="140"/>
      <c r="B945" s="140"/>
      <c r="C945" s="140"/>
      <c r="D945" s="140"/>
      <c r="E945" s="140"/>
      <c r="F945" s="140"/>
      <c r="G945" s="140"/>
      <c r="H945" s="140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</row>
    <row r="946" ht="15.75" customHeight="1">
      <c r="A946" s="140"/>
      <c r="B946" s="140"/>
      <c r="C946" s="140"/>
      <c r="D946" s="140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</row>
    <row r="947" ht="15.75" customHeight="1">
      <c r="A947" s="140"/>
      <c r="B947" s="140"/>
      <c r="C947" s="140"/>
      <c r="D947" s="140"/>
      <c r="E947" s="140"/>
      <c r="F947" s="140"/>
      <c r="G947" s="140"/>
      <c r="H947" s="140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</row>
    <row r="948" ht="15.75" customHeight="1">
      <c r="A948" s="140"/>
      <c r="B948" s="140"/>
      <c r="C948" s="140"/>
      <c r="D948" s="140"/>
      <c r="E948" s="140"/>
      <c r="F948" s="140"/>
      <c r="G948" s="140"/>
      <c r="H948" s="140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</row>
    <row r="949" ht="15.75" customHeight="1">
      <c r="A949" s="140"/>
      <c r="B949" s="140"/>
      <c r="C949" s="140"/>
      <c r="D949" s="140"/>
      <c r="E949" s="140"/>
      <c r="F949" s="140"/>
      <c r="G949" s="140"/>
      <c r="H949" s="140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</row>
    <row r="950" ht="15.75" customHeight="1">
      <c r="A950" s="140"/>
      <c r="B950" s="140"/>
      <c r="C950" s="140"/>
      <c r="D950" s="140"/>
      <c r="E950" s="140"/>
      <c r="F950" s="140"/>
      <c r="G950" s="140"/>
      <c r="H950" s="140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</row>
    <row r="951" ht="15.75" customHeight="1">
      <c r="A951" s="140"/>
      <c r="B951" s="140"/>
      <c r="C951" s="140"/>
      <c r="D951" s="140"/>
      <c r="E951" s="140"/>
      <c r="F951" s="140"/>
      <c r="G951" s="140"/>
      <c r="H951" s="140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</row>
    <row r="952" ht="15.75" customHeight="1">
      <c r="A952" s="140"/>
      <c r="B952" s="140"/>
      <c r="C952" s="140"/>
      <c r="D952" s="140"/>
      <c r="E952" s="140"/>
      <c r="F952" s="140"/>
      <c r="G952" s="140"/>
      <c r="H952" s="140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</row>
    <row r="953" ht="15.75" customHeight="1">
      <c r="A953" s="140"/>
      <c r="B953" s="140"/>
      <c r="C953" s="140"/>
      <c r="D953" s="140"/>
      <c r="E953" s="140"/>
      <c r="F953" s="140"/>
      <c r="G953" s="140"/>
      <c r="H953" s="140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</row>
    <row r="954" ht="15.75" customHeight="1">
      <c r="A954" s="140"/>
      <c r="B954" s="140"/>
      <c r="C954" s="140"/>
      <c r="D954" s="140"/>
      <c r="E954" s="140"/>
      <c r="F954" s="140"/>
      <c r="G954" s="140"/>
      <c r="H954" s="140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</row>
    <row r="955" ht="15.75" customHeight="1">
      <c r="A955" s="140"/>
      <c r="B955" s="140"/>
      <c r="C955" s="140"/>
      <c r="D955" s="140"/>
      <c r="E955" s="140"/>
      <c r="F955" s="140"/>
      <c r="G955" s="140"/>
      <c r="H955" s="140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</row>
    <row r="956" ht="15.75" customHeight="1">
      <c r="A956" s="140"/>
      <c r="B956" s="140"/>
      <c r="C956" s="140"/>
      <c r="D956" s="140"/>
      <c r="E956" s="140"/>
      <c r="F956" s="140"/>
      <c r="G956" s="140"/>
      <c r="H956" s="140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</row>
    <row r="957" ht="15.75" customHeight="1">
      <c r="A957" s="140"/>
      <c r="B957" s="140"/>
      <c r="C957" s="140"/>
      <c r="D957" s="140"/>
      <c r="E957" s="140"/>
      <c r="F957" s="140"/>
      <c r="G957" s="140"/>
      <c r="H957" s="140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</row>
    <row r="958" ht="15.75" customHeight="1">
      <c r="A958" s="140"/>
      <c r="B958" s="140"/>
      <c r="C958" s="140"/>
      <c r="D958" s="140"/>
      <c r="E958" s="140"/>
      <c r="F958" s="140"/>
      <c r="G958" s="140"/>
      <c r="H958" s="140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</row>
    <row r="959" ht="15.75" customHeight="1">
      <c r="A959" s="140"/>
      <c r="B959" s="140"/>
      <c r="C959" s="140"/>
      <c r="D959" s="140"/>
      <c r="E959" s="140"/>
      <c r="F959" s="140"/>
      <c r="G959" s="140"/>
      <c r="H959" s="140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</row>
    <row r="960" ht="15.75" customHeight="1">
      <c r="A960" s="140"/>
      <c r="B960" s="140"/>
      <c r="C960" s="140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</row>
    <row r="961" ht="15.75" customHeight="1">
      <c r="A961" s="140"/>
      <c r="B961" s="140"/>
      <c r="C961" s="140"/>
      <c r="D961" s="140"/>
      <c r="E961" s="140"/>
      <c r="F961" s="140"/>
      <c r="G961" s="140"/>
      <c r="H961" s="140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</row>
    <row r="962" ht="15.75" customHeight="1">
      <c r="A962" s="140"/>
      <c r="B962" s="140"/>
      <c r="C962" s="140"/>
      <c r="D962" s="140"/>
      <c r="E962" s="140"/>
      <c r="F962" s="140"/>
      <c r="G962" s="140"/>
      <c r="H962" s="140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</row>
    <row r="963" ht="15.75" customHeight="1">
      <c r="A963" s="140"/>
      <c r="B963" s="140"/>
      <c r="C963" s="140"/>
      <c r="D963" s="140"/>
      <c r="E963" s="140"/>
      <c r="F963" s="140"/>
      <c r="G963" s="140"/>
      <c r="H963" s="140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</row>
    <row r="964" ht="15.75" customHeight="1">
      <c r="A964" s="140"/>
      <c r="B964" s="140"/>
      <c r="C964" s="140"/>
      <c r="D964" s="140"/>
      <c r="E964" s="140"/>
      <c r="F964" s="140"/>
      <c r="G964" s="140"/>
      <c r="H964" s="140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</row>
    <row r="965" ht="15.75" customHeight="1">
      <c r="A965" s="140"/>
      <c r="B965" s="140"/>
      <c r="C965" s="140"/>
      <c r="D965" s="140"/>
      <c r="E965" s="140"/>
      <c r="F965" s="140"/>
      <c r="G965" s="140"/>
      <c r="H965" s="140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</row>
    <row r="966" ht="15.75" customHeight="1">
      <c r="A966" s="140"/>
      <c r="B966" s="140"/>
      <c r="C966" s="140"/>
      <c r="D966" s="140"/>
      <c r="E966" s="140"/>
      <c r="F966" s="140"/>
      <c r="G966" s="140"/>
      <c r="H966" s="140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</row>
    <row r="967" ht="15.75" customHeight="1">
      <c r="A967" s="140"/>
      <c r="B967" s="140"/>
      <c r="C967" s="140"/>
      <c r="D967" s="140"/>
      <c r="E967" s="140"/>
      <c r="F967" s="140"/>
      <c r="G967" s="140"/>
      <c r="H967" s="140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</row>
    <row r="968" ht="15.75" customHeight="1">
      <c r="A968" s="140"/>
      <c r="B968" s="140"/>
      <c r="C968" s="140"/>
      <c r="D968" s="140"/>
      <c r="E968" s="140"/>
      <c r="F968" s="140"/>
      <c r="G968" s="140"/>
      <c r="H968" s="140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</row>
    <row r="969" ht="15.75" customHeight="1">
      <c r="A969" s="140"/>
      <c r="B969" s="140"/>
      <c r="C969" s="140"/>
      <c r="D969" s="140"/>
      <c r="E969" s="140"/>
      <c r="F969" s="140"/>
      <c r="G969" s="140"/>
      <c r="H969" s="140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</row>
    <row r="970" ht="15.75" customHeight="1">
      <c r="A970" s="140"/>
      <c r="B970" s="140"/>
      <c r="C970" s="140"/>
      <c r="D970" s="140"/>
      <c r="E970" s="140"/>
      <c r="F970" s="140"/>
      <c r="G970" s="140"/>
      <c r="H970" s="140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</row>
    <row r="971" ht="15.75" customHeight="1">
      <c r="A971" s="140"/>
      <c r="B971" s="140"/>
      <c r="C971" s="140"/>
      <c r="D971" s="140"/>
      <c r="E971" s="140"/>
      <c r="F971" s="140"/>
      <c r="G971" s="140"/>
      <c r="H971" s="140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</row>
    <row r="972" ht="15.75" customHeight="1">
      <c r="A972" s="140"/>
      <c r="B972" s="140"/>
      <c r="C972" s="140"/>
      <c r="D972" s="140"/>
      <c r="E972" s="140"/>
      <c r="F972" s="140"/>
      <c r="G972" s="140"/>
      <c r="H972" s="140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</row>
    <row r="973" ht="15.75" customHeight="1">
      <c r="A973" s="140"/>
      <c r="B973" s="140"/>
      <c r="C973" s="140"/>
      <c r="D973" s="140"/>
      <c r="E973" s="140"/>
      <c r="F973" s="140"/>
      <c r="G973" s="140"/>
      <c r="H973" s="140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</row>
    <row r="974" ht="15.75" customHeight="1">
      <c r="A974" s="140"/>
      <c r="B974" s="140"/>
      <c r="C974" s="140"/>
      <c r="D974" s="140"/>
      <c r="E974" s="140"/>
      <c r="F974" s="140"/>
      <c r="G974" s="140"/>
      <c r="H974" s="140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</row>
    <row r="975" ht="15.75" customHeight="1">
      <c r="A975" s="140"/>
      <c r="B975" s="140"/>
      <c r="C975" s="140"/>
      <c r="D975" s="140"/>
      <c r="E975" s="140"/>
      <c r="F975" s="140"/>
      <c r="G975" s="140"/>
      <c r="H975" s="140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</row>
    <row r="976" ht="15.75" customHeight="1">
      <c r="A976" s="140"/>
      <c r="B976" s="140"/>
      <c r="C976" s="140"/>
      <c r="D976" s="140"/>
      <c r="E976" s="140"/>
      <c r="F976" s="140"/>
      <c r="G976" s="140"/>
      <c r="H976" s="140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</row>
    <row r="977" ht="15.75" customHeight="1">
      <c r="A977" s="140"/>
      <c r="B977" s="140"/>
      <c r="C977" s="140"/>
      <c r="D977" s="140"/>
      <c r="E977" s="140"/>
      <c r="F977" s="140"/>
      <c r="G977" s="140"/>
      <c r="H977" s="140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</row>
    <row r="978" ht="15.75" customHeight="1">
      <c r="A978" s="140"/>
      <c r="B978" s="140"/>
      <c r="C978" s="140"/>
      <c r="D978" s="140"/>
      <c r="E978" s="140"/>
      <c r="F978" s="140"/>
      <c r="G978" s="140"/>
      <c r="H978" s="140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</row>
    <row r="979" ht="15.75" customHeight="1">
      <c r="A979" s="140"/>
      <c r="B979" s="140"/>
      <c r="C979" s="140"/>
      <c r="D979" s="140"/>
      <c r="E979" s="140"/>
      <c r="F979" s="140"/>
      <c r="G979" s="140"/>
      <c r="H979" s="140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</row>
    <row r="980" ht="15.75" customHeight="1">
      <c r="A980" s="140"/>
      <c r="B980" s="140"/>
      <c r="C980" s="140"/>
      <c r="D980" s="140"/>
      <c r="E980" s="140"/>
      <c r="F980" s="140"/>
      <c r="G980" s="140"/>
      <c r="H980" s="140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</row>
    <row r="981" ht="15.75" customHeight="1">
      <c r="A981" s="140"/>
      <c r="B981" s="140"/>
      <c r="C981" s="140"/>
      <c r="D981" s="140"/>
      <c r="E981" s="140"/>
      <c r="F981" s="140"/>
      <c r="G981" s="140"/>
      <c r="H981" s="140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</row>
    <row r="982" ht="15.75" customHeight="1">
      <c r="A982" s="140"/>
      <c r="B982" s="140"/>
      <c r="C982" s="140"/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</row>
    <row r="983" ht="15.75" customHeight="1">
      <c r="A983" s="140"/>
      <c r="B983" s="140"/>
      <c r="C983" s="140"/>
      <c r="D983" s="14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</row>
    <row r="984" ht="15.75" customHeight="1">
      <c r="A984" s="140"/>
      <c r="B984" s="140"/>
      <c r="C984" s="140"/>
      <c r="D984" s="140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</row>
    <row r="985" ht="15.75" customHeight="1">
      <c r="A985" s="140"/>
      <c r="B985" s="140"/>
      <c r="C985" s="140"/>
      <c r="D985" s="140"/>
      <c r="E985" s="140"/>
      <c r="F985" s="140"/>
      <c r="G985" s="140"/>
      <c r="H985" s="140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</row>
    <row r="986" ht="15.75" customHeight="1">
      <c r="A986" s="140"/>
      <c r="B986" s="140"/>
      <c r="C986" s="140"/>
      <c r="D986" s="140"/>
      <c r="E986" s="140"/>
      <c r="F986" s="140"/>
      <c r="G986" s="140"/>
      <c r="H986" s="140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</row>
    <row r="987" ht="15.75" customHeight="1">
      <c r="A987" s="140"/>
      <c r="B987" s="140"/>
      <c r="C987" s="140"/>
      <c r="D987" s="140"/>
      <c r="E987" s="140"/>
      <c r="F987" s="140"/>
      <c r="G987" s="140"/>
      <c r="H987" s="140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</row>
    <row r="988" ht="15.75" customHeight="1">
      <c r="A988" s="140"/>
      <c r="B988" s="140"/>
      <c r="C988" s="140"/>
      <c r="D988" s="140"/>
      <c r="E988" s="140"/>
      <c r="F988" s="140"/>
      <c r="G988" s="140"/>
      <c r="H988" s="140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</row>
  </sheetData>
  <mergeCells count="1">
    <mergeCell ref="A1:W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1" max="1" width="2.86"/>
    <col customWidth="1" min="2" max="5" width="36.71"/>
  </cols>
  <sheetData>
    <row r="1">
      <c r="A1" s="154"/>
      <c r="B1" s="155" t="s">
        <v>115</v>
      </c>
      <c r="C1" s="156"/>
      <c r="D1" s="156"/>
      <c r="E1" s="157"/>
      <c r="F1" s="158"/>
      <c r="G1" s="158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</row>
    <row r="2">
      <c r="A2" s="160"/>
      <c r="B2" s="161" t="s">
        <v>116</v>
      </c>
      <c r="C2" s="161" t="s">
        <v>117</v>
      </c>
      <c r="D2" s="161" t="s">
        <v>118</v>
      </c>
      <c r="E2" s="161" t="s">
        <v>119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</row>
    <row r="3">
      <c r="A3" s="160"/>
      <c r="B3" s="161" t="s">
        <v>120</v>
      </c>
      <c r="C3" s="161"/>
      <c r="D3" s="161"/>
      <c r="E3" s="161"/>
      <c r="F3" s="162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>
      <c r="A4" s="160"/>
      <c r="B4" s="161" t="s">
        <v>121</v>
      </c>
      <c r="C4" s="161"/>
      <c r="D4" s="161"/>
      <c r="E4" s="161"/>
      <c r="F4" s="162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</row>
    <row r="5">
      <c r="A5" s="160"/>
      <c r="B5" s="161" t="s">
        <v>122</v>
      </c>
      <c r="C5" s="161"/>
      <c r="D5" s="161"/>
      <c r="E5" s="161"/>
      <c r="F5" s="162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</row>
    <row r="6">
      <c r="A6" s="160"/>
      <c r="B6" s="161" t="s">
        <v>123</v>
      </c>
      <c r="C6" s="161"/>
      <c r="D6" s="161"/>
      <c r="E6" s="161"/>
      <c r="F6" s="162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>
      <c r="A7" s="160"/>
      <c r="B7" s="161"/>
      <c r="C7" s="161"/>
      <c r="D7" s="161"/>
      <c r="E7" s="161"/>
      <c r="F7" s="162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</row>
    <row r="8">
      <c r="A8" s="160"/>
      <c r="B8" s="161"/>
      <c r="C8" s="161"/>
      <c r="D8" s="161"/>
      <c r="E8" s="161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</row>
    <row r="9">
      <c r="A9" s="160"/>
      <c r="B9" s="161"/>
      <c r="C9" s="161"/>
      <c r="D9" s="161"/>
      <c r="E9" s="161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</row>
    <row r="10">
      <c r="A10" s="160"/>
      <c r="B10" s="163"/>
      <c r="C10" s="163"/>
      <c r="D10" s="163"/>
      <c r="E10" s="163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</row>
    <row r="11">
      <c r="A11" s="160"/>
      <c r="B11" s="164"/>
      <c r="C11" s="164"/>
      <c r="D11" s="164"/>
      <c r="E11" s="164"/>
      <c r="F11" s="162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>
      <c r="A12" s="160"/>
      <c r="B12" s="164"/>
      <c r="C12" s="164"/>
      <c r="D12" s="164"/>
      <c r="E12" s="164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>
      <c r="A13" s="160"/>
      <c r="B13" s="164"/>
      <c r="C13" s="164"/>
      <c r="D13" s="164"/>
      <c r="E13" s="164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>
      <c r="A14" s="165"/>
      <c r="B14" s="164"/>
      <c r="C14" s="164"/>
      <c r="D14" s="164"/>
      <c r="E14" s="164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</row>
  </sheetData>
  <mergeCells count="2">
    <mergeCell ref="A1:A14"/>
    <mergeCell ref="B1:E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1" max="6" width="71.57"/>
  </cols>
  <sheetData>
    <row r="1">
      <c r="A1" s="166" t="s">
        <v>60</v>
      </c>
      <c r="B1" s="166" t="s">
        <v>124</v>
      </c>
      <c r="C1" s="166" t="s">
        <v>61</v>
      </c>
      <c r="D1" s="166" t="s">
        <v>125</v>
      </c>
      <c r="E1" s="166" t="s">
        <v>62</v>
      </c>
      <c r="F1" s="166" t="s">
        <v>126</v>
      </c>
    </row>
    <row r="2">
      <c r="A2" s="167"/>
      <c r="B2" s="167"/>
      <c r="C2" s="167"/>
      <c r="D2" s="167"/>
      <c r="E2" s="167"/>
      <c r="F2" s="167"/>
    </row>
    <row r="3">
      <c r="A3" s="168"/>
      <c r="B3" s="168"/>
      <c r="C3" s="168"/>
      <c r="D3" s="168"/>
      <c r="E3" s="169"/>
      <c r="F3" s="169"/>
    </row>
    <row r="4">
      <c r="A4" s="170"/>
      <c r="B4" s="170"/>
      <c r="C4" s="170"/>
      <c r="D4" s="171"/>
      <c r="E4" s="171"/>
      <c r="F4" s="171"/>
    </row>
    <row r="5">
      <c r="A5" s="170"/>
      <c r="B5" s="170"/>
      <c r="C5" s="171"/>
      <c r="D5" s="171"/>
      <c r="E5" s="171"/>
      <c r="F5" s="171"/>
    </row>
    <row r="6">
      <c r="A6" s="170"/>
      <c r="B6" s="170"/>
      <c r="C6" s="171"/>
      <c r="D6" s="171"/>
      <c r="E6" s="171"/>
      <c r="F6" s="171"/>
    </row>
    <row r="7">
      <c r="A7" s="171"/>
      <c r="B7" s="171"/>
      <c r="C7" s="171"/>
      <c r="D7" s="171"/>
      <c r="E7" s="171"/>
      <c r="F7" s="171"/>
    </row>
    <row r="8">
      <c r="A8" s="171"/>
      <c r="B8" s="171"/>
      <c r="C8" s="171"/>
      <c r="D8" s="171"/>
      <c r="E8" s="171"/>
      <c r="F8" s="171"/>
    </row>
    <row r="9">
      <c r="A9" s="171"/>
      <c r="B9" s="171"/>
      <c r="C9" s="171"/>
      <c r="D9" s="172"/>
      <c r="E9" s="172"/>
      <c r="F9" s="172"/>
    </row>
    <row r="10">
      <c r="A10" s="171"/>
      <c r="B10" s="171"/>
      <c r="C10" s="171"/>
      <c r="D10" s="172"/>
      <c r="E10" s="172"/>
      <c r="F10" s="172"/>
    </row>
    <row r="11">
      <c r="A11" s="171"/>
      <c r="B11" s="171"/>
      <c r="C11" s="171"/>
      <c r="D11" s="171"/>
      <c r="E11" s="171"/>
      <c r="F11" s="171"/>
    </row>
    <row r="12">
      <c r="A12" s="171"/>
      <c r="B12" s="171"/>
      <c r="C12" s="171"/>
      <c r="D12" s="171"/>
      <c r="E12" s="171"/>
      <c r="F12" s="171"/>
    </row>
    <row r="13">
      <c r="A13" s="171"/>
      <c r="B13" s="171"/>
      <c r="C13" s="171"/>
      <c r="D13" s="171"/>
      <c r="E13" s="171"/>
      <c r="F13" s="171"/>
    </row>
    <row r="14">
      <c r="A14" s="171"/>
      <c r="B14" s="171"/>
      <c r="C14" s="171"/>
      <c r="D14" s="171"/>
      <c r="E14" s="171"/>
      <c r="F14" s="171"/>
    </row>
    <row r="15">
      <c r="A15" s="171"/>
      <c r="B15" s="171"/>
      <c r="C15" s="171"/>
      <c r="D15" s="171"/>
      <c r="E15" s="171"/>
      <c r="F15" s="171"/>
    </row>
    <row r="16">
      <c r="A16" s="171"/>
      <c r="B16" s="171"/>
      <c r="C16" s="171"/>
      <c r="D16" s="171"/>
      <c r="E16" s="171"/>
      <c r="F16" s="171"/>
    </row>
    <row r="17">
      <c r="A17" s="171"/>
      <c r="B17" s="171"/>
      <c r="C17" s="171"/>
      <c r="D17" s="171"/>
      <c r="E17" s="171"/>
      <c r="F17" s="171"/>
    </row>
    <row r="18">
      <c r="A18" s="171"/>
      <c r="B18" s="171"/>
      <c r="C18" s="171"/>
      <c r="D18" s="171"/>
      <c r="E18" s="171"/>
      <c r="F18" s="171"/>
    </row>
    <row r="19">
      <c r="A19" s="171"/>
      <c r="B19" s="171"/>
      <c r="C19" s="171"/>
      <c r="D19" s="171"/>
      <c r="E19" s="171"/>
      <c r="F19" s="171"/>
    </row>
    <row r="20">
      <c r="A20" s="171"/>
      <c r="B20" s="171"/>
      <c r="C20" s="171"/>
      <c r="D20" s="171"/>
      <c r="E20" s="171"/>
      <c r="F20" s="171"/>
    </row>
    <row r="21">
      <c r="A21" s="171"/>
      <c r="B21" s="171"/>
      <c r="C21" s="171"/>
      <c r="D21" s="171"/>
      <c r="E21" s="171"/>
      <c r="F21" s="171"/>
    </row>
    <row r="22">
      <c r="A22" s="171"/>
      <c r="B22" s="171"/>
      <c r="C22" s="171"/>
      <c r="D22" s="171"/>
      <c r="E22" s="171"/>
      <c r="F22" s="171"/>
    </row>
    <row r="23">
      <c r="A23" s="171"/>
      <c r="B23" s="171"/>
      <c r="C23" s="171"/>
      <c r="D23" s="171"/>
      <c r="E23" s="171"/>
      <c r="F23" s="171"/>
    </row>
    <row r="24">
      <c r="A24" s="171"/>
      <c r="B24" s="171"/>
      <c r="C24" s="171"/>
      <c r="D24" s="171"/>
      <c r="E24" s="171"/>
      <c r="F24" s="171"/>
    </row>
    <row r="25">
      <c r="A25" s="171"/>
      <c r="B25" s="171"/>
      <c r="C25" s="171"/>
      <c r="D25" s="171"/>
      <c r="E25" s="171"/>
      <c r="F25" s="171"/>
    </row>
    <row r="26">
      <c r="A26" s="171"/>
      <c r="B26" s="171"/>
      <c r="C26" s="171"/>
      <c r="D26" s="171"/>
      <c r="E26" s="171"/>
      <c r="F26" s="171"/>
    </row>
    <row r="27">
      <c r="A27" s="171"/>
      <c r="B27" s="171"/>
      <c r="C27" s="171"/>
      <c r="D27" s="171"/>
      <c r="E27" s="171"/>
      <c r="F27" s="171"/>
    </row>
    <row r="28">
      <c r="A28" s="171"/>
      <c r="B28" s="171"/>
      <c r="C28" s="171"/>
      <c r="D28" s="171"/>
      <c r="E28" s="171"/>
      <c r="F28" s="171"/>
    </row>
    <row r="29">
      <c r="A29" s="171"/>
      <c r="B29" s="171"/>
      <c r="C29" s="171"/>
      <c r="D29" s="171"/>
      <c r="E29" s="171"/>
      <c r="F29" s="171"/>
    </row>
    <row r="30">
      <c r="A30" s="171"/>
      <c r="B30" s="171"/>
      <c r="C30" s="171"/>
      <c r="D30" s="171"/>
      <c r="E30" s="171"/>
      <c r="F30" s="171"/>
    </row>
  </sheetData>
  <drawing r:id="rId1"/>
  <tableParts count="3">
    <tablePart r:id="rId5"/>
    <tablePart r:id="rId6"/>
    <tablePart r:id="rId7"/>
  </tableParts>
</worksheet>
</file>